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(с)'!$A$1:$F$122</definedName>
  </definedNames>
  <calcPr fullCalcOnLoad="1"/>
</workbook>
</file>

<file path=xl/sharedStrings.xml><?xml version="1.0" encoding="utf-8"?>
<sst xmlns="http://schemas.openxmlformats.org/spreadsheetml/2006/main" count="160" uniqueCount="157">
  <si>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</si>
  <si>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</si>
  <si>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</si>
  <si>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</si>
  <si>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</si>
  <si>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</si>
  <si>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</si>
  <si>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</si>
  <si>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</si>
  <si>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</si>
  <si>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</si>
  <si>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</si>
  <si>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</si>
  <si>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</si>
  <si>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</si>
  <si>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</si>
  <si>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</si>
  <si>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</si>
  <si>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</si>
  <si>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</si>
  <si>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</si>
  <si>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</si>
  <si>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Субвенції</t>
  </si>
  <si>
    <t>Всього доходів</t>
  </si>
  <si>
    <t>Доходи міського бюджету міста Суми на 2015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</si>
  <si>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</si>
  <si>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</si>
  <si>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</si>
  <si>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</si>
  <si>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</si>
  <si>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</si>
  <si>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</si>
  <si>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</si>
  <si>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</si>
  <si>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</si>
  <si>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</si>
  <si>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</si>
  <si>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</si>
  <si>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</si>
  <si>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</si>
  <si>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</si>
  <si>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</si>
  <si>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</si>
  <si>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</si>
  <si>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</si>
  <si>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</si>
  <si>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</si>
  <si>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</si>
  <si>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</si>
  <si>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</si>
  <si>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</si>
  <si>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</si>
  <si>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</si>
  <si>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</si>
  <si>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</si>
  <si>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</si>
  <si>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</si>
  <si>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</si>
  <si>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</si>
  <si>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</si>
  <si>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</si>
  <si>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</si>
  <si>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</si>
  <si>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</si>
  <si>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</si>
  <si>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</si>
  <si>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</si>
  <si>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</si>
  <si>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</si>
  <si>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</si>
  <si>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</si>
  <si>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</si>
  <si>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</si>
  <si>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</si>
  <si>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</si>
  <si>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</si>
  <si>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</si>
  <si>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</si>
  <si>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</si>
  <si>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</si>
  <si>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</si>
  <si>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</si>
  <si>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</si>
  <si>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</si>
  <si>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</si>
  <si>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</si>
  <si>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</si>
  <si>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</si>
  <si>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</si>
  <si>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</si>
  <si>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</si>
  <si>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</si>
  <si>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</si>
  <si>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</si>
  <si>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</si>
  <si>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</si>
  <si>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</si>
  <si>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</si>
  <si>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</si>
  <si>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</si>
  <si>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</si>
  <si>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</si>
  <si>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</si>
  <si>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</si>
  <si>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</si>
  <si>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</si>
  <si>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</si>
  <si>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</si>
  <si>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</si>
  <si>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</si>
  <si>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</si>
  <si>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</si>
  <si>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</si>
  <si>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</si>
  <si>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</si>
  <si>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</si>
  <si>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</si>
  <si>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</si>
  <si>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</si>
  <si>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</si>
  <si>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</si>
  <si>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</si>
  <si>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</si>
  <si>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</si>
  <si>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</si>
  <si>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</si>
  <si>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</si>
  <si>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</si>
  <si>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</si>
  <si>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</si>
  <si>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</si>
  <si>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</si>
  <si>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</si>
  <si>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</si>
  <si>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</si>
  <si>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</si>
  <si>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</si>
  <si>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</si>
  <si>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</si>
  <si>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</si>
  <si>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до  рішення  Сумської  міської  ради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</si>
  <si>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</si>
  <si>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</si>
  <si>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</si>
  <si>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</si>
  <si>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</si>
  <si>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</si>
  <si>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</si>
  <si>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</si>
  <si>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</si>
  <si>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</si>
  <si>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</si>
  <si>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</si>
  <si>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«Про   внесення  змін  та  доповнень</t>
  </si>
  <si>
    <t>до  міського  бюджету  на  2015 рік»</t>
  </si>
  <si>
    <t xml:space="preserve">                       Додаток  </t>
  </si>
  <si>
    <t>від 28 січня 2015 року  № 3987 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</si>
</sst>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9" fillId="20" borderId="12" xfId="0" applyNumberFormat="1" applyFont="1" applyFill="1" applyBorder="1" applyAlignment="1" applyProtection="1">
      <alignment vertical="center" wrapText="1"/>
      <protection/>
    </xf>
    <xf numFmtId="0" fontId="29" fillId="20" borderId="0" xfId="0" applyNumberFormat="1" applyFont="1" applyFill="1" applyAlignment="1" applyProtection="1">
      <alignment wrapText="1"/>
      <protection/>
    </xf>
    <xf numFmtId="0" fontId="29" fillId="20" borderId="0" xfId="0" applyFont="1" applyFill="1" applyAlignment="1">
      <alignment wrapText="1"/>
    </xf>
    <xf numFmtId="184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31" fillId="0" borderId="12" xfId="0" applyNumberFormat="1" applyFont="1" applyBorder="1" applyAlignment="1">
      <alignment vertical="center" wrapText="1"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0" fillId="20" borderId="12" xfId="0" applyNumberFormat="1" applyFont="1" applyFill="1" applyBorder="1" applyAlignment="1">
      <alignment vertical="center" wrapText="1"/>
    </xf>
    <xf numFmtId="4" fontId="29" fillId="20" borderId="12" xfId="0" applyNumberFormat="1" applyFont="1" applyFill="1" applyBorder="1" applyAlignment="1" applyProtection="1">
      <alignment horizontal="right" vertical="center" wrapText="1"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32" fillId="0" borderId="12" xfId="0" applyNumberFormat="1" applyFont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9" fillId="0" borderId="12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20" borderId="12" xfId="0" applyNumberFormat="1" applyFont="1" applyFill="1" applyBorder="1" applyAlignment="1" applyProtection="1">
      <alignment horizontal="center" vertical="center" wrapText="1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Border="1" applyAlignment="1">
      <alignment vertical="center" wrapText="1"/>
    </xf>
    <xf numFmtId="4" fontId="31" fillId="0" borderId="12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0" fontId="40" fillId="0" borderId="0" xfId="0" applyFont="1" applyFill="1" applyAlignment="1">
      <alignment/>
    </xf>
    <xf numFmtId="0" fontId="29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12" xfId="0" applyNumberFormat="1" applyFont="1" applyFill="1" applyBorder="1" applyAlignment="1" applyProtection="1">
      <alignment vertical="center" wrapText="1" readingOrder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2" xfId="0" applyNumberFormat="1" applyFont="1" applyBorder="1" applyAlignment="1">
      <alignment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44" fillId="0" borderId="0" xfId="0" applyNumberFormat="1" applyFont="1" applyFill="1" applyAlignment="1" applyProtection="1">
      <alignment/>
      <protection/>
    </xf>
    <xf numFmtId="0" fontId="40" fillId="0" borderId="0" xfId="0" applyFont="1" applyAlignment="1">
      <alignment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top" wrapText="1"/>
      <protection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14" fontId="40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6"/>
  <sheetViews>
    <sheetView showGridLines="0" showZeros="0" tabSelected="1" view="pageBreakPreview" zoomScale="50" zoomScaleNormal="75" zoomScaleSheetLayoutView="50" zoomScalePageLayoutView="0" workbookViewId="0" topLeftCell="A1">
      <pane xSplit="2" ySplit="11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6" sqref="D6"/>
    </sheetView>
  </sheetViews>
  <sheetFormatPr defaultColWidth="9.16015625" defaultRowHeight="12.75"/>
  <cols>
    <col min="1" max="1" width="11.83203125" style="40" customWidth="1"/>
    <col min="2" max="2" width="52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5" ht="18.75">
      <c r="D1" s="59" t="s">
        <v>155</v>
      </c>
      <c r="E1" s="59"/>
    </row>
    <row r="2" spans="4:5" ht="18.75">
      <c r="D2" s="58" t="s">
        <v>140</v>
      </c>
      <c r="E2" s="59"/>
    </row>
    <row r="3" spans="4:5" ht="18.75">
      <c r="D3" s="58" t="s">
        <v>153</v>
      </c>
      <c r="E3" s="59"/>
    </row>
    <row r="4" spans="4:5" ht="18.75">
      <c r="D4" s="58" t="s">
        <v>154</v>
      </c>
      <c r="E4" s="59"/>
    </row>
    <row r="5" spans="4:5" ht="18.75">
      <c r="D5" s="58" t="s">
        <v>156</v>
      </c>
      <c r="E5" s="59"/>
    </row>
    <row r="6" spans="3:5" ht="20.25">
      <c r="C6" s="23"/>
      <c r="D6" s="22"/>
      <c r="E6" s="22"/>
    </row>
    <row r="7" ht="15.75">
      <c r="C7" s="21"/>
    </row>
    <row r="8" spans="1:6" ht="20.25">
      <c r="A8" s="68" t="s">
        <v>24</v>
      </c>
      <c r="B8" s="68"/>
      <c r="C8" s="68"/>
      <c r="D8" s="68"/>
      <c r="E8" s="68"/>
      <c r="F8" s="68"/>
    </row>
    <row r="9" spans="2:6" ht="15.75">
      <c r="B9" s="16"/>
      <c r="C9" s="16"/>
      <c r="D9" s="16"/>
      <c r="E9" s="16"/>
      <c r="F9" s="35" t="s">
        <v>29</v>
      </c>
    </row>
    <row r="10" spans="1:6" ht="21.75" customHeight="1">
      <c r="A10" s="69" t="s">
        <v>0</v>
      </c>
      <c r="B10" s="70" t="s">
        <v>1</v>
      </c>
      <c r="C10" s="70" t="s">
        <v>17</v>
      </c>
      <c r="D10" s="71" t="s">
        <v>15</v>
      </c>
      <c r="E10" s="70" t="s">
        <v>16</v>
      </c>
      <c r="F10" s="70"/>
    </row>
    <row r="11" spans="1:6" ht="35.25" customHeight="1">
      <c r="A11" s="69"/>
      <c r="B11" s="70"/>
      <c r="C11" s="70"/>
      <c r="D11" s="72"/>
      <c r="E11" s="12" t="s">
        <v>17</v>
      </c>
      <c r="F11" s="11" t="s">
        <v>18</v>
      </c>
    </row>
    <row r="12" spans="1:253" s="37" customFormat="1" ht="17.25" customHeight="1">
      <c r="A12" s="4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36"/>
      <c r="H12" s="36"/>
      <c r="I12" s="36"/>
      <c r="J12" s="36"/>
      <c r="K12" s="36"/>
      <c r="L12" s="36"/>
      <c r="IK12" s="36"/>
      <c r="IL12" s="36"/>
      <c r="IM12" s="36"/>
      <c r="IN12" s="36"/>
      <c r="IO12" s="36"/>
      <c r="IP12" s="36"/>
      <c r="IQ12" s="36"/>
      <c r="IR12" s="36"/>
      <c r="IS12" s="36"/>
    </row>
    <row r="13" spans="1:253" s="7" customFormat="1" ht="14.25">
      <c r="A13" s="4">
        <v>10000000</v>
      </c>
      <c r="B13" s="5" t="s">
        <v>3</v>
      </c>
      <c r="C13" s="25">
        <f>D13+E13</f>
        <v>544331035</v>
      </c>
      <c r="D13" s="26">
        <f>D14+D24++D29+D31+D50</f>
        <v>544331035</v>
      </c>
      <c r="E13" s="26">
        <f>E14+E24++E29+E31+E50</f>
        <v>0</v>
      </c>
      <c r="F13" s="26">
        <f>F14+F24++F29+F31+F50</f>
        <v>0</v>
      </c>
      <c r="G13" s="6"/>
      <c r="H13" s="6"/>
      <c r="I13" s="6"/>
      <c r="J13" s="6"/>
      <c r="K13" s="6"/>
      <c r="L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5" customFormat="1" ht="30">
      <c r="A14" s="41">
        <v>11000000</v>
      </c>
      <c r="B14" s="13" t="s">
        <v>4</v>
      </c>
      <c r="C14" s="27">
        <f aca="true" t="shared" si="0" ref="C14:C78">D14+E14</f>
        <v>342910710</v>
      </c>
      <c r="D14" s="28">
        <f>D15+D21</f>
        <v>342910710</v>
      </c>
      <c r="E14" s="28"/>
      <c r="F14" s="28"/>
      <c r="G14" s="14"/>
      <c r="H14" s="14"/>
      <c r="I14" s="14"/>
      <c r="J14" s="14"/>
      <c r="K14" s="14"/>
      <c r="L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5" customFormat="1" ht="15">
      <c r="A15" s="41">
        <v>11010000</v>
      </c>
      <c r="B15" s="13" t="s">
        <v>144</v>
      </c>
      <c r="C15" s="27">
        <f t="shared" si="0"/>
        <v>342618400</v>
      </c>
      <c r="D15" s="27">
        <f>D16++D17+D18+D19+D20</f>
        <v>342618400</v>
      </c>
      <c r="E15" s="28"/>
      <c r="F15" s="28"/>
      <c r="G15" s="14"/>
      <c r="H15" s="14"/>
      <c r="I15" s="14"/>
      <c r="J15" s="14"/>
      <c r="K15" s="14"/>
      <c r="L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5" customFormat="1" ht="45">
      <c r="A16" s="41">
        <v>11010100</v>
      </c>
      <c r="B16" s="13" t="s">
        <v>25</v>
      </c>
      <c r="C16" s="28">
        <f t="shared" si="0"/>
        <v>301963900</v>
      </c>
      <c r="D16" s="28">
        <v>301963900</v>
      </c>
      <c r="E16" s="28"/>
      <c r="F16" s="28"/>
      <c r="G16" s="14"/>
      <c r="H16" s="14"/>
      <c r="I16" s="14"/>
      <c r="J16" s="14"/>
      <c r="K16" s="14"/>
      <c r="L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5" customFormat="1" ht="75">
      <c r="A17" s="41">
        <v>11010200</v>
      </c>
      <c r="B17" s="13" t="s">
        <v>26</v>
      </c>
      <c r="C17" s="27">
        <f t="shared" si="0"/>
        <v>27180000</v>
      </c>
      <c r="D17" s="28">
        <v>27180000</v>
      </c>
      <c r="E17" s="28"/>
      <c r="F17" s="28"/>
      <c r="G17" s="14"/>
      <c r="H17" s="14"/>
      <c r="I17" s="14"/>
      <c r="J17" s="14"/>
      <c r="K17" s="14"/>
      <c r="L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5" customFormat="1" ht="45">
      <c r="A18" s="41">
        <v>11010400</v>
      </c>
      <c r="B18" s="13" t="s">
        <v>27</v>
      </c>
      <c r="C18" s="27">
        <f t="shared" si="0"/>
        <v>6488000</v>
      </c>
      <c r="D18" s="28">
        <v>6488000</v>
      </c>
      <c r="E18" s="28"/>
      <c r="F18" s="28"/>
      <c r="G18" s="14"/>
      <c r="H18" s="14"/>
      <c r="I18" s="14"/>
      <c r="J18" s="14"/>
      <c r="K18" s="14"/>
      <c r="L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5" customFormat="1" ht="45">
      <c r="A19" s="41">
        <v>11010500</v>
      </c>
      <c r="B19" s="13" t="s">
        <v>28</v>
      </c>
      <c r="C19" s="27">
        <f t="shared" si="0"/>
        <v>6720500</v>
      </c>
      <c r="D19" s="28">
        <v>6720500</v>
      </c>
      <c r="E19" s="28"/>
      <c r="F19" s="28"/>
      <c r="G19" s="14"/>
      <c r="H19" s="14"/>
      <c r="I19" s="14"/>
      <c r="J19" s="14"/>
      <c r="K19" s="14"/>
      <c r="L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5" customFormat="1" ht="75">
      <c r="A20" s="41">
        <v>11010900</v>
      </c>
      <c r="B20" s="13" t="s">
        <v>30</v>
      </c>
      <c r="C20" s="27">
        <f t="shared" si="0"/>
        <v>266000</v>
      </c>
      <c r="D20" s="28">
        <v>266000</v>
      </c>
      <c r="E20" s="28"/>
      <c r="F20" s="28"/>
      <c r="G20" s="14"/>
      <c r="H20" s="14"/>
      <c r="I20" s="14"/>
      <c r="J20" s="14"/>
      <c r="K20" s="14"/>
      <c r="L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6" s="14" customFormat="1" ht="15">
      <c r="A21" s="41">
        <v>11020000</v>
      </c>
      <c r="B21" s="13" t="s">
        <v>5</v>
      </c>
      <c r="C21" s="27">
        <f t="shared" si="0"/>
        <v>292310</v>
      </c>
      <c r="D21" s="27">
        <f>D22+D23</f>
        <v>292310</v>
      </c>
      <c r="E21" s="27"/>
      <c r="F21" s="27"/>
    </row>
    <row r="22" spans="1:253" s="15" customFormat="1" ht="30">
      <c r="A22" s="41">
        <v>11020200</v>
      </c>
      <c r="B22" s="13" t="s">
        <v>31</v>
      </c>
      <c r="C22" s="27">
        <f t="shared" si="0"/>
        <v>246210</v>
      </c>
      <c r="D22" s="29">
        <v>246210</v>
      </c>
      <c r="E22" s="28"/>
      <c r="F22" s="28"/>
      <c r="G22" s="14"/>
      <c r="H22" s="14"/>
      <c r="I22" s="14"/>
      <c r="J22" s="14"/>
      <c r="K22" s="14"/>
      <c r="L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5" customFormat="1" ht="41.25" customHeight="1">
      <c r="A23" s="41">
        <v>11023200</v>
      </c>
      <c r="B23" s="13" t="s">
        <v>32</v>
      </c>
      <c r="C23" s="27">
        <f t="shared" si="0"/>
        <v>46100</v>
      </c>
      <c r="D23" s="29">
        <v>46100</v>
      </c>
      <c r="E23" s="28"/>
      <c r="F23" s="28"/>
      <c r="G23" s="14"/>
      <c r="H23" s="14"/>
      <c r="I23" s="14"/>
      <c r="J23" s="14"/>
      <c r="K23" s="14"/>
      <c r="L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5" customFormat="1" ht="30">
      <c r="A24" s="41">
        <v>13000000</v>
      </c>
      <c r="B24" s="13" t="s">
        <v>33</v>
      </c>
      <c r="C24" s="27">
        <f t="shared" si="0"/>
        <v>188000</v>
      </c>
      <c r="D24" s="28">
        <f>D25+D27</f>
        <v>188000</v>
      </c>
      <c r="E24" s="28"/>
      <c r="F24" s="28"/>
      <c r="G24" s="14"/>
      <c r="H24" s="14"/>
      <c r="I24" s="14"/>
      <c r="J24" s="14"/>
      <c r="K24" s="14"/>
      <c r="L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5" customFormat="1" ht="30">
      <c r="A25" s="41">
        <v>13010000</v>
      </c>
      <c r="B25" s="13" t="s">
        <v>34</v>
      </c>
      <c r="C25" s="27">
        <f t="shared" si="0"/>
        <v>158000</v>
      </c>
      <c r="D25" s="28">
        <f>D26</f>
        <v>158000</v>
      </c>
      <c r="E25" s="28"/>
      <c r="F25" s="28"/>
      <c r="G25" s="14"/>
      <c r="H25" s="14"/>
      <c r="I25" s="14"/>
      <c r="J25" s="14"/>
      <c r="K25" s="14"/>
      <c r="L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5" customFormat="1" ht="60.75" customHeight="1">
      <c r="A26" s="41">
        <v>13010200</v>
      </c>
      <c r="B26" s="13" t="s">
        <v>35</v>
      </c>
      <c r="C26" s="27">
        <f t="shared" si="0"/>
        <v>158000</v>
      </c>
      <c r="D26" s="29">
        <v>158000</v>
      </c>
      <c r="E26" s="28"/>
      <c r="F26" s="28"/>
      <c r="G26" s="14"/>
      <c r="H26" s="14"/>
      <c r="I26" s="14"/>
      <c r="J26" s="14"/>
      <c r="K26" s="14"/>
      <c r="L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5" customFormat="1" ht="15">
      <c r="A27" s="41">
        <v>13030000</v>
      </c>
      <c r="B27" s="13" t="s">
        <v>36</v>
      </c>
      <c r="C27" s="27">
        <f t="shared" si="0"/>
        <v>30000</v>
      </c>
      <c r="D27" s="28">
        <f>D28</f>
        <v>30000</v>
      </c>
      <c r="E27" s="28"/>
      <c r="F27" s="28"/>
      <c r="G27" s="14"/>
      <c r="H27" s="14"/>
      <c r="I27" s="14"/>
      <c r="J27" s="14"/>
      <c r="K27" s="14"/>
      <c r="L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5" customFormat="1" ht="35.25" customHeight="1">
      <c r="A28" s="41">
        <v>13030200</v>
      </c>
      <c r="B28" s="13" t="s">
        <v>37</v>
      </c>
      <c r="C28" s="27">
        <f t="shared" si="0"/>
        <v>30000</v>
      </c>
      <c r="D28" s="29">
        <v>30000</v>
      </c>
      <c r="E28" s="28"/>
      <c r="F28" s="28"/>
      <c r="G28" s="14"/>
      <c r="H28" s="14"/>
      <c r="I28" s="14"/>
      <c r="J28" s="14"/>
      <c r="K28" s="14"/>
      <c r="L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5" customFormat="1" ht="15">
      <c r="A29" s="41">
        <v>14000000</v>
      </c>
      <c r="B29" s="13" t="s">
        <v>11</v>
      </c>
      <c r="C29" s="27">
        <f t="shared" si="0"/>
        <v>49909700</v>
      </c>
      <c r="D29" s="28">
        <f>D30</f>
        <v>49909700</v>
      </c>
      <c r="E29" s="28"/>
      <c r="F29" s="28"/>
      <c r="G29" s="14"/>
      <c r="H29" s="14"/>
      <c r="I29" s="14"/>
      <c r="J29" s="14"/>
      <c r="K29" s="14"/>
      <c r="L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5" customFormat="1" ht="45">
      <c r="A30" s="41">
        <v>14040000</v>
      </c>
      <c r="B30" s="13" t="s">
        <v>38</v>
      </c>
      <c r="C30" s="27">
        <f t="shared" si="0"/>
        <v>49909700</v>
      </c>
      <c r="D30" s="28">
        <v>49909700</v>
      </c>
      <c r="E30" s="28"/>
      <c r="F30" s="28"/>
      <c r="G30" s="14"/>
      <c r="H30" s="14"/>
      <c r="I30" s="14"/>
      <c r="J30" s="14"/>
      <c r="K30" s="14"/>
      <c r="L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5" customFormat="1" ht="15">
      <c r="A31" s="41">
        <v>18000000</v>
      </c>
      <c r="B31" s="13" t="s">
        <v>145</v>
      </c>
      <c r="C31" s="27">
        <f t="shared" si="0"/>
        <v>149125500</v>
      </c>
      <c r="D31" s="28">
        <f>D32+D43+D46</f>
        <v>149125500</v>
      </c>
      <c r="E31" s="28"/>
      <c r="F31" s="28"/>
      <c r="G31" s="14"/>
      <c r="H31" s="14"/>
      <c r="I31" s="14"/>
      <c r="J31" s="14"/>
      <c r="K31" s="14"/>
      <c r="L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5" customFormat="1" ht="15">
      <c r="A32" s="41" t="s">
        <v>39</v>
      </c>
      <c r="B32" s="13" t="s">
        <v>146</v>
      </c>
      <c r="C32" s="27">
        <f t="shared" si="0"/>
        <v>94050000</v>
      </c>
      <c r="D32" s="28">
        <f>D33+D34+D36+D37+D38+D39+D40+D41+D42</f>
        <v>94050000</v>
      </c>
      <c r="E32" s="28"/>
      <c r="F32" s="28"/>
      <c r="G32" s="14"/>
      <c r="H32" s="14"/>
      <c r="I32" s="14"/>
      <c r="J32" s="14"/>
      <c r="K32" s="14"/>
      <c r="L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5" customFormat="1" ht="47.25" customHeight="1">
      <c r="A33" s="41" t="s">
        <v>40</v>
      </c>
      <c r="B33" s="13" t="s">
        <v>42</v>
      </c>
      <c r="C33" s="27">
        <f t="shared" si="0"/>
        <v>94900</v>
      </c>
      <c r="D33" s="29">
        <v>94900</v>
      </c>
      <c r="E33" s="29"/>
      <c r="F33" s="29"/>
      <c r="G33" s="14"/>
      <c r="H33" s="14"/>
      <c r="I33" s="14"/>
      <c r="J33" s="14"/>
      <c r="K33" s="14"/>
      <c r="L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5" customFormat="1" ht="39.75" customHeight="1">
      <c r="A34" s="41" t="s">
        <v>41</v>
      </c>
      <c r="B34" s="13" t="s">
        <v>43</v>
      </c>
      <c r="C34" s="27">
        <f t="shared" si="0"/>
        <v>116000</v>
      </c>
      <c r="D34" s="29">
        <v>116000</v>
      </c>
      <c r="E34" s="29"/>
      <c r="F34" s="29"/>
      <c r="G34" s="14"/>
      <c r="H34" s="14"/>
      <c r="I34" s="14"/>
      <c r="J34" s="14"/>
      <c r="K34" s="14"/>
      <c r="L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9" customFormat="1" ht="60" hidden="1">
      <c r="A35" s="42" t="s">
        <v>44</v>
      </c>
      <c r="B35" s="17" t="s">
        <v>46</v>
      </c>
      <c r="C35" s="31">
        <f t="shared" si="0"/>
        <v>0</v>
      </c>
      <c r="D35" s="30"/>
      <c r="E35" s="30"/>
      <c r="F35" s="30"/>
      <c r="G35" s="18"/>
      <c r="H35" s="18"/>
      <c r="I35" s="18"/>
      <c r="J35" s="18"/>
      <c r="K35" s="18"/>
      <c r="L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5" customFormat="1" ht="48" customHeight="1">
      <c r="A36" s="41" t="s">
        <v>45</v>
      </c>
      <c r="B36" s="13" t="s">
        <v>47</v>
      </c>
      <c r="C36" s="27">
        <f t="shared" si="0"/>
        <v>1389100</v>
      </c>
      <c r="D36" s="29">
        <v>1389100</v>
      </c>
      <c r="E36" s="29"/>
      <c r="F36" s="29"/>
      <c r="G36" s="14"/>
      <c r="H36" s="14"/>
      <c r="I36" s="14"/>
      <c r="J36" s="14"/>
      <c r="K36" s="14"/>
      <c r="L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15" customFormat="1" ht="15">
      <c r="A37" s="41">
        <v>18010500</v>
      </c>
      <c r="B37" s="13" t="s">
        <v>48</v>
      </c>
      <c r="C37" s="27">
        <f t="shared" si="0"/>
        <v>17700000</v>
      </c>
      <c r="D37" s="28">
        <v>17700000</v>
      </c>
      <c r="E37" s="28"/>
      <c r="F37" s="28"/>
      <c r="G37" s="14"/>
      <c r="H37" s="14"/>
      <c r="I37" s="14"/>
      <c r="J37" s="14"/>
      <c r="K37" s="14"/>
      <c r="L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s="15" customFormat="1" ht="15">
      <c r="A38" s="41">
        <v>18010600</v>
      </c>
      <c r="B38" s="13" t="s">
        <v>49</v>
      </c>
      <c r="C38" s="27">
        <f t="shared" si="0"/>
        <v>66000000</v>
      </c>
      <c r="D38" s="28">
        <v>66000000</v>
      </c>
      <c r="E38" s="28"/>
      <c r="F38" s="28"/>
      <c r="G38" s="14"/>
      <c r="H38" s="14"/>
      <c r="I38" s="14"/>
      <c r="J38" s="14"/>
      <c r="K38" s="14"/>
      <c r="L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spans="1:253" s="15" customFormat="1" ht="15">
      <c r="A39" s="41">
        <v>18010700</v>
      </c>
      <c r="B39" s="13" t="s">
        <v>50</v>
      </c>
      <c r="C39" s="27">
        <f t="shared" si="0"/>
        <v>1450000</v>
      </c>
      <c r="D39" s="28">
        <v>1450000</v>
      </c>
      <c r="E39" s="28"/>
      <c r="F39" s="28"/>
      <c r="G39" s="14"/>
      <c r="H39" s="14"/>
      <c r="I39" s="14"/>
      <c r="J39" s="14"/>
      <c r="K39" s="14"/>
      <c r="L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s="15" customFormat="1" ht="15">
      <c r="A40" s="41">
        <v>18010900</v>
      </c>
      <c r="B40" s="13" t="s">
        <v>51</v>
      </c>
      <c r="C40" s="27">
        <f t="shared" si="0"/>
        <v>7300000</v>
      </c>
      <c r="D40" s="28">
        <v>7300000</v>
      </c>
      <c r="E40" s="28"/>
      <c r="F40" s="28"/>
      <c r="G40" s="14"/>
      <c r="H40" s="14"/>
      <c r="I40" s="14"/>
      <c r="J40" s="14"/>
      <c r="K40" s="14"/>
      <c r="L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spans="1:253" s="19" customFormat="1" ht="15" hidden="1">
      <c r="A41" s="42">
        <v>18011000</v>
      </c>
      <c r="B41" s="17" t="s">
        <v>52</v>
      </c>
      <c r="C41" s="31">
        <f t="shared" si="0"/>
        <v>0</v>
      </c>
      <c r="D41" s="30"/>
      <c r="E41" s="30"/>
      <c r="F41" s="30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5" hidden="1">
      <c r="A42" s="42">
        <v>18011100</v>
      </c>
      <c r="B42" s="17" t="s">
        <v>53</v>
      </c>
      <c r="C42" s="31">
        <f t="shared" si="0"/>
        <v>0</v>
      </c>
      <c r="D42" s="30"/>
      <c r="E42" s="30"/>
      <c r="F42" s="30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5" customFormat="1" ht="15">
      <c r="A43" s="41">
        <v>18030000</v>
      </c>
      <c r="B43" s="13" t="s">
        <v>56</v>
      </c>
      <c r="C43" s="27">
        <f t="shared" si="0"/>
        <v>70000</v>
      </c>
      <c r="D43" s="29">
        <f>D44+D45</f>
        <v>70000</v>
      </c>
      <c r="E43" s="29"/>
      <c r="F43" s="29"/>
      <c r="G43" s="14"/>
      <c r="H43" s="14"/>
      <c r="I43" s="14"/>
      <c r="J43" s="14"/>
      <c r="K43" s="14"/>
      <c r="L43" s="14"/>
      <c r="IK43" s="14"/>
      <c r="IL43" s="14"/>
      <c r="IM43" s="14"/>
      <c r="IN43" s="14"/>
      <c r="IO43" s="14"/>
      <c r="IP43" s="14"/>
      <c r="IQ43" s="14"/>
      <c r="IR43" s="14"/>
      <c r="IS43" s="14"/>
    </row>
    <row r="44" spans="1:253" s="15" customFormat="1" ht="17.25" customHeight="1">
      <c r="A44" s="41">
        <v>18030100</v>
      </c>
      <c r="B44" s="13" t="s">
        <v>54</v>
      </c>
      <c r="C44" s="27">
        <f t="shared" si="0"/>
        <v>50000</v>
      </c>
      <c r="D44" s="28">
        <v>50000</v>
      </c>
      <c r="E44" s="28"/>
      <c r="F44" s="28"/>
      <c r="G44" s="14"/>
      <c r="H44" s="14"/>
      <c r="I44" s="14"/>
      <c r="J44" s="14"/>
      <c r="K44" s="14"/>
      <c r="L44" s="14"/>
      <c r="IK44" s="14"/>
      <c r="IL44" s="14"/>
      <c r="IM44" s="14"/>
      <c r="IN44" s="14"/>
      <c r="IO44" s="14"/>
      <c r="IP44" s="14"/>
      <c r="IQ44" s="14"/>
      <c r="IR44" s="14"/>
      <c r="IS44" s="14"/>
    </row>
    <row r="45" spans="1:253" s="15" customFormat="1" ht="15.75" customHeight="1">
      <c r="A45" s="41">
        <v>18030200</v>
      </c>
      <c r="B45" s="13" t="s">
        <v>55</v>
      </c>
      <c r="C45" s="27">
        <f t="shared" si="0"/>
        <v>20000</v>
      </c>
      <c r="D45" s="28">
        <v>20000</v>
      </c>
      <c r="E45" s="28"/>
      <c r="F45" s="28"/>
      <c r="G45" s="14"/>
      <c r="H45" s="14"/>
      <c r="I45" s="14"/>
      <c r="J45" s="14"/>
      <c r="K45" s="14"/>
      <c r="L45" s="14"/>
      <c r="IK45" s="14"/>
      <c r="IL45" s="14"/>
      <c r="IM45" s="14"/>
      <c r="IN45" s="14"/>
      <c r="IO45" s="14"/>
      <c r="IP45" s="14"/>
      <c r="IQ45" s="14"/>
      <c r="IR45" s="14"/>
      <c r="IS45" s="14"/>
    </row>
    <row r="46" spans="1:253" s="15" customFormat="1" ht="15">
      <c r="A46" s="41" t="s">
        <v>57</v>
      </c>
      <c r="B46" s="13" t="s">
        <v>58</v>
      </c>
      <c r="C46" s="27">
        <f>D46+E46</f>
        <v>55005500</v>
      </c>
      <c r="D46" s="28">
        <f>D47+D48+D49</f>
        <v>55005500</v>
      </c>
      <c r="E46" s="28"/>
      <c r="F46" s="28"/>
      <c r="G46" s="14"/>
      <c r="H46" s="14"/>
      <c r="I46" s="14"/>
      <c r="J46" s="14"/>
      <c r="K46" s="14"/>
      <c r="L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s="15" customFormat="1" ht="15">
      <c r="A47" s="41" t="s">
        <v>59</v>
      </c>
      <c r="B47" s="13" t="s">
        <v>60</v>
      </c>
      <c r="C47" s="27">
        <f t="shared" si="0"/>
        <v>15600000</v>
      </c>
      <c r="D47" s="28">
        <v>15600000</v>
      </c>
      <c r="E47" s="28"/>
      <c r="F47" s="28"/>
      <c r="G47" s="14"/>
      <c r="H47" s="14"/>
      <c r="I47" s="14"/>
      <c r="J47" s="14"/>
      <c r="K47" s="14"/>
      <c r="L47" s="14"/>
      <c r="IK47" s="14"/>
      <c r="IL47" s="14"/>
      <c r="IM47" s="14"/>
      <c r="IN47" s="14"/>
      <c r="IO47" s="14"/>
      <c r="IP47" s="14"/>
      <c r="IQ47" s="14"/>
      <c r="IR47" s="14"/>
      <c r="IS47" s="14"/>
    </row>
    <row r="48" spans="1:253" s="15" customFormat="1" ht="15">
      <c r="A48" s="41" t="s">
        <v>61</v>
      </c>
      <c r="B48" s="13" t="s">
        <v>62</v>
      </c>
      <c r="C48" s="27">
        <f t="shared" si="0"/>
        <v>39400000</v>
      </c>
      <c r="D48" s="28">
        <v>39400000</v>
      </c>
      <c r="E48" s="28"/>
      <c r="F48" s="28"/>
      <c r="G48" s="14"/>
      <c r="H48" s="14"/>
      <c r="I48" s="14"/>
      <c r="J48" s="14"/>
      <c r="K48" s="14"/>
      <c r="L48" s="14"/>
      <c r="IK48" s="14"/>
      <c r="IL48" s="14"/>
      <c r="IM48" s="14"/>
      <c r="IN48" s="14"/>
      <c r="IO48" s="14"/>
      <c r="IP48" s="14"/>
      <c r="IQ48" s="14"/>
      <c r="IR48" s="14"/>
      <c r="IS48" s="14"/>
    </row>
    <row r="49" spans="1:253" s="15" customFormat="1" ht="77.25" customHeight="1">
      <c r="A49" s="41">
        <v>18050500</v>
      </c>
      <c r="B49" s="13" t="s">
        <v>152</v>
      </c>
      <c r="C49" s="27">
        <f t="shared" si="0"/>
        <v>5500</v>
      </c>
      <c r="D49" s="29">
        <v>5500</v>
      </c>
      <c r="E49" s="29"/>
      <c r="F49" s="29"/>
      <c r="G49" s="14"/>
      <c r="H49" s="14"/>
      <c r="I49" s="14"/>
      <c r="J49" s="14"/>
      <c r="K49" s="14"/>
      <c r="L49" s="14"/>
      <c r="IK49" s="14"/>
      <c r="IL49" s="14"/>
      <c r="IM49" s="14"/>
      <c r="IN49" s="14"/>
      <c r="IO49" s="14"/>
      <c r="IP49" s="14"/>
      <c r="IQ49" s="14"/>
      <c r="IR49" s="14"/>
      <c r="IS49" s="14"/>
    </row>
    <row r="50" spans="1:253" s="15" customFormat="1" ht="15">
      <c r="A50" s="41">
        <v>19000000</v>
      </c>
      <c r="B50" s="13" t="s">
        <v>6</v>
      </c>
      <c r="C50" s="27">
        <f t="shared" si="0"/>
        <v>2197125</v>
      </c>
      <c r="D50" s="28">
        <f>D51</f>
        <v>2197125</v>
      </c>
      <c r="E50" s="28"/>
      <c r="F50" s="28"/>
      <c r="G50" s="14"/>
      <c r="H50" s="14"/>
      <c r="I50" s="14"/>
      <c r="J50" s="14"/>
      <c r="K50" s="14"/>
      <c r="L50" s="14"/>
      <c r="IK50" s="14"/>
      <c r="IL50" s="14"/>
      <c r="IM50" s="14"/>
      <c r="IN50" s="14"/>
      <c r="IO50" s="14"/>
      <c r="IP50" s="14"/>
      <c r="IQ50" s="14"/>
      <c r="IR50" s="14"/>
      <c r="IS50" s="14"/>
    </row>
    <row r="51" spans="1:253" s="15" customFormat="1" ht="15">
      <c r="A51" s="41" t="s">
        <v>63</v>
      </c>
      <c r="B51" s="13" t="s">
        <v>64</v>
      </c>
      <c r="C51" s="27">
        <f t="shared" si="0"/>
        <v>2197125</v>
      </c>
      <c r="D51" s="29">
        <f>D52+D53+D54</f>
        <v>2197125</v>
      </c>
      <c r="E51" s="28"/>
      <c r="F51" s="28"/>
      <c r="G51" s="14"/>
      <c r="H51" s="14"/>
      <c r="I51" s="14"/>
      <c r="J51" s="14"/>
      <c r="K51" s="14"/>
      <c r="L51" s="14"/>
      <c r="IK51" s="14"/>
      <c r="IL51" s="14"/>
      <c r="IM51" s="14"/>
      <c r="IN51" s="14"/>
      <c r="IO51" s="14"/>
      <c r="IP51" s="14"/>
      <c r="IQ51" s="14"/>
      <c r="IR51" s="14"/>
      <c r="IS51" s="14"/>
    </row>
    <row r="52" spans="1:253" s="15" customFormat="1" ht="45">
      <c r="A52" s="41" t="s">
        <v>65</v>
      </c>
      <c r="B52" s="13" t="s">
        <v>66</v>
      </c>
      <c r="C52" s="27">
        <f t="shared" si="0"/>
        <v>1535625</v>
      </c>
      <c r="D52" s="28">
        <v>1535625</v>
      </c>
      <c r="E52" s="28"/>
      <c r="F52" s="28"/>
      <c r="G52" s="14"/>
      <c r="H52" s="14"/>
      <c r="I52" s="14"/>
      <c r="J52" s="14"/>
      <c r="K52" s="14"/>
      <c r="L52" s="14"/>
      <c r="IK52" s="14"/>
      <c r="IL52" s="14"/>
      <c r="IM52" s="14"/>
      <c r="IN52" s="14"/>
      <c r="IO52" s="14"/>
      <c r="IP52" s="14"/>
      <c r="IQ52" s="14"/>
      <c r="IR52" s="14"/>
      <c r="IS52" s="14"/>
    </row>
    <row r="53" spans="1:253" s="15" customFormat="1" ht="30">
      <c r="A53" s="41">
        <v>19010200</v>
      </c>
      <c r="B53" s="13" t="s">
        <v>67</v>
      </c>
      <c r="C53" s="27">
        <f t="shared" si="0"/>
        <v>141750</v>
      </c>
      <c r="D53" s="28">
        <v>141750</v>
      </c>
      <c r="E53" s="28"/>
      <c r="F53" s="28"/>
      <c r="G53" s="14"/>
      <c r="H53" s="14"/>
      <c r="I53" s="14"/>
      <c r="J53" s="14"/>
      <c r="K53" s="14"/>
      <c r="L53" s="14"/>
      <c r="IK53" s="14"/>
      <c r="IL53" s="14"/>
      <c r="IM53" s="14"/>
      <c r="IN53" s="14"/>
      <c r="IO53" s="14"/>
      <c r="IP53" s="14"/>
      <c r="IQ53" s="14"/>
      <c r="IR53" s="14"/>
      <c r="IS53" s="14"/>
    </row>
    <row r="54" spans="1:253" s="15" customFormat="1" ht="60">
      <c r="A54" s="41">
        <v>19010300</v>
      </c>
      <c r="B54" s="13" t="s">
        <v>68</v>
      </c>
      <c r="C54" s="27">
        <f t="shared" si="0"/>
        <v>519750</v>
      </c>
      <c r="D54" s="28">
        <v>519750</v>
      </c>
      <c r="E54" s="28"/>
      <c r="F54" s="28"/>
      <c r="G54" s="14"/>
      <c r="H54" s="14"/>
      <c r="I54" s="14"/>
      <c r="J54" s="14"/>
      <c r="K54" s="14"/>
      <c r="L54" s="14"/>
      <c r="IK54" s="14"/>
      <c r="IL54" s="14"/>
      <c r="IM54" s="14"/>
      <c r="IN54" s="14"/>
      <c r="IO54" s="14"/>
      <c r="IP54" s="14"/>
      <c r="IQ54" s="14"/>
      <c r="IR54" s="14"/>
      <c r="IS54" s="14"/>
    </row>
    <row r="55" spans="1:253" s="8" customFormat="1" ht="23.25" customHeight="1">
      <c r="A55" s="4">
        <v>20000000</v>
      </c>
      <c r="B55" s="5" t="s">
        <v>7</v>
      </c>
      <c r="C55" s="32">
        <f t="shared" si="0"/>
        <v>50040707</v>
      </c>
      <c r="D55" s="26">
        <f>D56+D63+D69+D78</f>
        <v>13711600</v>
      </c>
      <c r="E55" s="26">
        <f>E71+E77+E78+E75</f>
        <v>36329107</v>
      </c>
      <c r="F55" s="26">
        <f>F71+F77+F78+F75</f>
        <v>1400000</v>
      </c>
      <c r="G55" s="2"/>
      <c r="H55" s="2"/>
      <c r="I55" s="2"/>
      <c r="J55" s="2"/>
      <c r="K55" s="2"/>
      <c r="L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15" customFormat="1" ht="20.25" customHeight="1">
      <c r="A56" s="41">
        <v>21000000</v>
      </c>
      <c r="B56" s="13" t="s">
        <v>8</v>
      </c>
      <c r="C56" s="27">
        <f t="shared" si="0"/>
        <v>612200</v>
      </c>
      <c r="D56" s="28">
        <f>D57+D59</f>
        <v>612200</v>
      </c>
      <c r="E56" s="28"/>
      <c r="F56" s="28"/>
      <c r="G56" s="14"/>
      <c r="H56" s="14"/>
      <c r="I56" s="14"/>
      <c r="J56" s="14"/>
      <c r="K56" s="14"/>
      <c r="L56" s="14"/>
      <c r="IK56" s="14"/>
      <c r="IL56" s="14"/>
      <c r="IM56" s="14"/>
      <c r="IN56" s="14"/>
      <c r="IO56" s="14"/>
      <c r="IP56" s="14"/>
      <c r="IQ56" s="14"/>
      <c r="IR56" s="14"/>
      <c r="IS56" s="14"/>
    </row>
    <row r="57" spans="1:253" s="15" customFormat="1" ht="90.75" customHeight="1">
      <c r="A57" s="41" t="s">
        <v>69</v>
      </c>
      <c r="B57" s="13" t="s">
        <v>70</v>
      </c>
      <c r="C57" s="27">
        <f t="shared" si="0"/>
        <v>87200</v>
      </c>
      <c r="D57" s="29">
        <f>D58</f>
        <v>87200</v>
      </c>
      <c r="E57" s="28"/>
      <c r="F57" s="28"/>
      <c r="G57" s="14"/>
      <c r="H57" s="14"/>
      <c r="I57" s="14"/>
      <c r="J57" s="14"/>
      <c r="K57" s="14"/>
      <c r="L57" s="14"/>
      <c r="IK57" s="14"/>
      <c r="IL57" s="14"/>
      <c r="IM57" s="14"/>
      <c r="IN57" s="14"/>
      <c r="IO57" s="14"/>
      <c r="IP57" s="14"/>
      <c r="IQ57" s="14"/>
      <c r="IR57" s="14"/>
      <c r="IS57" s="14"/>
    </row>
    <row r="58" spans="1:253" s="15" customFormat="1" ht="47.25" customHeight="1">
      <c r="A58" s="41" t="s">
        <v>71</v>
      </c>
      <c r="B58" s="13" t="s">
        <v>72</v>
      </c>
      <c r="C58" s="27">
        <f t="shared" si="0"/>
        <v>87200</v>
      </c>
      <c r="D58" s="28">
        <v>87200</v>
      </c>
      <c r="E58" s="28"/>
      <c r="F58" s="28"/>
      <c r="G58" s="14"/>
      <c r="H58" s="14"/>
      <c r="I58" s="14"/>
      <c r="J58" s="14"/>
      <c r="K58" s="14"/>
      <c r="L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s="15" customFormat="1" ht="15">
      <c r="A59" s="41" t="s">
        <v>73</v>
      </c>
      <c r="B59" s="13" t="s">
        <v>74</v>
      </c>
      <c r="C59" s="27">
        <f t="shared" si="0"/>
        <v>525000</v>
      </c>
      <c r="D59" s="28">
        <f>D62+D61+D60</f>
        <v>525000</v>
      </c>
      <c r="E59" s="28"/>
      <c r="F59" s="28"/>
      <c r="G59" s="14"/>
      <c r="H59" s="14"/>
      <c r="I59" s="14"/>
      <c r="J59" s="14"/>
      <c r="K59" s="14"/>
      <c r="L59" s="14"/>
      <c r="IK59" s="14"/>
      <c r="IL59" s="14"/>
      <c r="IM59" s="14"/>
      <c r="IN59" s="14"/>
      <c r="IO59" s="14"/>
      <c r="IP59" s="14"/>
      <c r="IQ59" s="14"/>
      <c r="IR59" s="14"/>
      <c r="IS59" s="14"/>
    </row>
    <row r="60" spans="1:253" s="15" customFormat="1" ht="15">
      <c r="A60" s="41">
        <v>21080500</v>
      </c>
      <c r="B60" s="13" t="s">
        <v>78</v>
      </c>
      <c r="C60" s="27">
        <f t="shared" si="0"/>
        <v>120000</v>
      </c>
      <c r="D60" s="28">
        <v>120000</v>
      </c>
      <c r="E60" s="28"/>
      <c r="F60" s="28"/>
      <c r="G60" s="14"/>
      <c r="H60" s="14"/>
      <c r="I60" s="14"/>
      <c r="J60" s="14"/>
      <c r="K60" s="14"/>
      <c r="L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s="15" customFormat="1" ht="75">
      <c r="A61" s="41">
        <v>21080900</v>
      </c>
      <c r="B61" s="13" t="s">
        <v>75</v>
      </c>
      <c r="C61" s="27">
        <f t="shared" si="0"/>
        <v>5000</v>
      </c>
      <c r="D61" s="28">
        <v>5000</v>
      </c>
      <c r="E61" s="28"/>
      <c r="F61" s="28"/>
      <c r="G61" s="14"/>
      <c r="H61" s="14"/>
      <c r="I61" s="14"/>
      <c r="J61" s="14"/>
      <c r="K61" s="14"/>
      <c r="L61" s="14"/>
      <c r="IK61" s="14"/>
      <c r="IL61" s="14"/>
      <c r="IM61" s="14"/>
      <c r="IN61" s="14"/>
      <c r="IO61" s="14"/>
      <c r="IP61" s="14"/>
      <c r="IQ61" s="14"/>
      <c r="IR61" s="14"/>
      <c r="IS61" s="14"/>
    </row>
    <row r="62" spans="1:253" s="15" customFormat="1" ht="15">
      <c r="A62" s="41" t="s">
        <v>76</v>
      </c>
      <c r="B62" s="13" t="s">
        <v>77</v>
      </c>
      <c r="C62" s="27">
        <f t="shared" si="0"/>
        <v>400000</v>
      </c>
      <c r="D62" s="28">
        <v>400000</v>
      </c>
      <c r="E62" s="28"/>
      <c r="F62" s="28"/>
      <c r="G62" s="14"/>
      <c r="H62" s="14"/>
      <c r="I62" s="14"/>
      <c r="J62" s="14"/>
      <c r="K62" s="14"/>
      <c r="L62" s="14"/>
      <c r="IK62" s="14"/>
      <c r="IL62" s="14"/>
      <c r="IM62" s="14"/>
      <c r="IN62" s="14"/>
      <c r="IO62" s="14"/>
      <c r="IP62" s="14"/>
      <c r="IQ62" s="14"/>
      <c r="IR62" s="14"/>
      <c r="IS62" s="14"/>
    </row>
    <row r="63" spans="1:253" s="15" customFormat="1" ht="30">
      <c r="A63" s="41">
        <v>22000000</v>
      </c>
      <c r="B63" s="13" t="s">
        <v>9</v>
      </c>
      <c r="C63" s="27">
        <f t="shared" si="0"/>
        <v>11360000</v>
      </c>
      <c r="D63" s="28">
        <f>D64+D66</f>
        <v>11360000</v>
      </c>
      <c r="E63" s="28"/>
      <c r="F63" s="28"/>
      <c r="G63" s="14"/>
      <c r="H63" s="14"/>
      <c r="I63" s="14"/>
      <c r="J63" s="14"/>
      <c r="K63" s="14"/>
      <c r="L63" s="14"/>
      <c r="IK63" s="14"/>
      <c r="IL63" s="14"/>
      <c r="IM63" s="14"/>
      <c r="IN63" s="14"/>
      <c r="IO63" s="14"/>
      <c r="IP63" s="14"/>
      <c r="IQ63" s="14"/>
      <c r="IR63" s="14"/>
      <c r="IS63" s="14"/>
    </row>
    <row r="64" spans="1:253" s="15" customFormat="1" ht="45">
      <c r="A64" s="41" t="s">
        <v>79</v>
      </c>
      <c r="B64" s="13" t="s">
        <v>80</v>
      </c>
      <c r="C64" s="27">
        <f t="shared" si="0"/>
        <v>11000000</v>
      </c>
      <c r="D64" s="28">
        <f>D65</f>
        <v>11000000</v>
      </c>
      <c r="E64" s="28"/>
      <c r="F64" s="28"/>
      <c r="G64" s="14"/>
      <c r="H64" s="14"/>
      <c r="I64" s="14"/>
      <c r="J64" s="14"/>
      <c r="K64" s="14"/>
      <c r="L64" s="14"/>
      <c r="IK64" s="14"/>
      <c r="IL64" s="14"/>
      <c r="IM64" s="14"/>
      <c r="IN64" s="14"/>
      <c r="IO64" s="14"/>
      <c r="IP64" s="14"/>
      <c r="IQ64" s="14"/>
      <c r="IR64" s="14"/>
      <c r="IS64" s="14"/>
    </row>
    <row r="65" spans="1:253" s="15" customFormat="1" ht="48.75" customHeight="1">
      <c r="A65" s="41" t="s">
        <v>81</v>
      </c>
      <c r="B65" s="13" t="s">
        <v>82</v>
      </c>
      <c r="C65" s="27">
        <f t="shared" si="0"/>
        <v>11000000</v>
      </c>
      <c r="D65" s="28">
        <v>11000000</v>
      </c>
      <c r="E65" s="28"/>
      <c r="F65" s="28"/>
      <c r="G65" s="14"/>
      <c r="H65" s="14"/>
      <c r="I65" s="14"/>
      <c r="J65" s="14"/>
      <c r="K65" s="14"/>
      <c r="L65" s="14"/>
      <c r="IK65" s="14"/>
      <c r="IL65" s="14"/>
      <c r="IM65" s="14"/>
      <c r="IN65" s="14"/>
      <c r="IO65" s="14"/>
      <c r="IP65" s="14"/>
      <c r="IQ65" s="14"/>
      <c r="IR65" s="14"/>
      <c r="IS65" s="14"/>
    </row>
    <row r="66" spans="1:253" s="15" customFormat="1" ht="15">
      <c r="A66" s="41" t="s">
        <v>83</v>
      </c>
      <c r="B66" s="13" t="s">
        <v>84</v>
      </c>
      <c r="C66" s="27">
        <f t="shared" si="0"/>
        <v>360000</v>
      </c>
      <c r="D66" s="29">
        <f>D67+D68</f>
        <v>360000</v>
      </c>
      <c r="E66" s="28"/>
      <c r="F66" s="28"/>
      <c r="G66" s="14"/>
      <c r="H66" s="14"/>
      <c r="I66" s="14"/>
      <c r="J66" s="14"/>
      <c r="K66" s="14"/>
      <c r="L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s="15" customFormat="1" ht="45" customHeight="1">
      <c r="A67" s="41" t="s">
        <v>85</v>
      </c>
      <c r="B67" s="13" t="s">
        <v>86</v>
      </c>
      <c r="C67" s="27">
        <f t="shared" si="0"/>
        <v>241600</v>
      </c>
      <c r="D67" s="28">
        <v>241600</v>
      </c>
      <c r="E67" s="28"/>
      <c r="F67" s="28"/>
      <c r="G67" s="14"/>
      <c r="H67" s="14"/>
      <c r="I67" s="14"/>
      <c r="J67" s="14"/>
      <c r="K67" s="14"/>
      <c r="L67" s="14"/>
      <c r="IK67" s="14"/>
      <c r="IL67" s="14"/>
      <c r="IM67" s="14"/>
      <c r="IN67" s="14"/>
      <c r="IO67" s="14"/>
      <c r="IP67" s="14"/>
      <c r="IQ67" s="14"/>
      <c r="IR67" s="14"/>
      <c r="IS67" s="14"/>
    </row>
    <row r="68" spans="1:253" s="15" customFormat="1" ht="45">
      <c r="A68" s="41" t="s">
        <v>87</v>
      </c>
      <c r="B68" s="13" t="s">
        <v>88</v>
      </c>
      <c r="C68" s="27">
        <f t="shared" si="0"/>
        <v>118400</v>
      </c>
      <c r="D68" s="28">
        <v>118400</v>
      </c>
      <c r="E68" s="28"/>
      <c r="F68" s="28"/>
      <c r="G68" s="14"/>
      <c r="H68" s="14"/>
      <c r="I68" s="14"/>
      <c r="J68" s="14"/>
      <c r="K68" s="14"/>
      <c r="L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 s="15" customFormat="1" ht="15">
      <c r="A69" s="41">
        <v>24000000</v>
      </c>
      <c r="B69" s="13" t="s">
        <v>12</v>
      </c>
      <c r="C69" s="27">
        <f t="shared" si="0"/>
        <v>3521173</v>
      </c>
      <c r="D69" s="28">
        <f>D70+D71</f>
        <v>1739400</v>
      </c>
      <c r="E69" s="28">
        <f>E71+E75+E77</f>
        <v>1781773</v>
      </c>
      <c r="F69" s="28">
        <f>F77</f>
        <v>1400000</v>
      </c>
      <c r="G69" s="14"/>
      <c r="H69" s="14"/>
      <c r="I69" s="14"/>
      <c r="J69" s="14"/>
      <c r="K69" s="14"/>
      <c r="L69" s="14"/>
      <c r="IK69" s="14"/>
      <c r="IL69" s="14"/>
      <c r="IM69" s="14"/>
      <c r="IN69" s="14"/>
      <c r="IO69" s="14"/>
      <c r="IP69" s="14"/>
      <c r="IQ69" s="14"/>
      <c r="IR69" s="14"/>
      <c r="IS69" s="14"/>
    </row>
    <row r="70" spans="1:253" s="15" customFormat="1" ht="48.75" customHeight="1">
      <c r="A70" s="41" t="s">
        <v>89</v>
      </c>
      <c r="B70" s="13" t="s">
        <v>90</v>
      </c>
      <c r="C70" s="27">
        <f t="shared" si="0"/>
        <v>2300</v>
      </c>
      <c r="D70" s="28">
        <v>2300</v>
      </c>
      <c r="E70" s="28"/>
      <c r="F70" s="28"/>
      <c r="G70" s="14"/>
      <c r="H70" s="14"/>
      <c r="I70" s="14"/>
      <c r="J70" s="14"/>
      <c r="K70" s="14"/>
      <c r="L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s="15" customFormat="1" ht="15">
      <c r="A71" s="41" t="s">
        <v>91</v>
      </c>
      <c r="B71" s="13" t="s">
        <v>74</v>
      </c>
      <c r="C71" s="27">
        <f t="shared" si="0"/>
        <v>2117100</v>
      </c>
      <c r="D71" s="28">
        <f>D72+D73+D74</f>
        <v>1737100</v>
      </c>
      <c r="E71" s="28">
        <f>E73+E74</f>
        <v>380000</v>
      </c>
      <c r="F71" s="28"/>
      <c r="G71" s="14"/>
      <c r="H71" s="14"/>
      <c r="I71" s="14"/>
      <c r="J71" s="14"/>
      <c r="K71" s="14"/>
      <c r="L71" s="14"/>
      <c r="IK71" s="14"/>
      <c r="IL71" s="14"/>
      <c r="IM71" s="14"/>
      <c r="IN71" s="14"/>
      <c r="IO71" s="14"/>
      <c r="IP71" s="14"/>
      <c r="IQ71" s="14"/>
      <c r="IR71" s="14"/>
      <c r="IS71" s="14"/>
    </row>
    <row r="72" spans="1:253" s="15" customFormat="1" ht="15">
      <c r="A72" s="41" t="s">
        <v>92</v>
      </c>
      <c r="B72" s="13" t="s">
        <v>74</v>
      </c>
      <c r="C72" s="27">
        <f t="shared" si="0"/>
        <v>1737100</v>
      </c>
      <c r="D72" s="28">
        <v>1737100</v>
      </c>
      <c r="E72" s="28"/>
      <c r="F72" s="28"/>
      <c r="G72" s="14"/>
      <c r="H72" s="14"/>
      <c r="I72" s="14"/>
      <c r="J72" s="14"/>
      <c r="K72" s="14"/>
      <c r="L72" s="14"/>
      <c r="IK72" s="14"/>
      <c r="IL72" s="14"/>
      <c r="IM72" s="14"/>
      <c r="IN72" s="14"/>
      <c r="IO72" s="14"/>
      <c r="IP72" s="14"/>
      <c r="IQ72" s="14"/>
      <c r="IR72" s="14"/>
      <c r="IS72" s="14"/>
    </row>
    <row r="73" spans="1:253" s="15" customFormat="1" ht="30">
      <c r="A73" s="41">
        <v>24061600</v>
      </c>
      <c r="B73" s="13" t="s">
        <v>93</v>
      </c>
      <c r="C73" s="27">
        <f t="shared" si="0"/>
        <v>300000</v>
      </c>
      <c r="D73" s="29"/>
      <c r="E73" s="29">
        <v>300000</v>
      </c>
      <c r="F73" s="29"/>
      <c r="G73" s="14"/>
      <c r="H73" s="14"/>
      <c r="I73" s="14"/>
      <c r="J73" s="14"/>
      <c r="K73" s="14"/>
      <c r="L73" s="14"/>
      <c r="IK73" s="14"/>
      <c r="IL73" s="14"/>
      <c r="IM73" s="14"/>
      <c r="IN73" s="14"/>
      <c r="IO73" s="14"/>
      <c r="IP73" s="14"/>
      <c r="IQ73" s="14"/>
      <c r="IR73" s="14"/>
      <c r="IS73" s="14"/>
    </row>
    <row r="74" spans="1:253" s="15" customFormat="1" ht="60">
      <c r="A74" s="41" t="s">
        <v>94</v>
      </c>
      <c r="B74" s="13" t="s">
        <v>95</v>
      </c>
      <c r="C74" s="27">
        <f t="shared" si="0"/>
        <v>80000</v>
      </c>
      <c r="D74" s="29"/>
      <c r="E74" s="29">
        <v>80000</v>
      </c>
      <c r="F74" s="29"/>
      <c r="G74" s="14"/>
      <c r="H74" s="14"/>
      <c r="I74" s="14"/>
      <c r="J74" s="14"/>
      <c r="K74" s="14"/>
      <c r="L74" s="14"/>
      <c r="IK74" s="14"/>
      <c r="IL74" s="14"/>
      <c r="IM74" s="14"/>
      <c r="IN74" s="14"/>
      <c r="IO74" s="14"/>
      <c r="IP74" s="14"/>
      <c r="IQ74" s="14"/>
      <c r="IR74" s="14"/>
      <c r="IS74" s="14"/>
    </row>
    <row r="75" spans="1:253" s="15" customFormat="1" ht="30">
      <c r="A75" s="41" t="s">
        <v>96</v>
      </c>
      <c r="B75" s="13" t="s">
        <v>97</v>
      </c>
      <c r="C75" s="27">
        <f t="shared" si="0"/>
        <v>1773</v>
      </c>
      <c r="D75" s="29">
        <f>D76</f>
        <v>0</v>
      </c>
      <c r="E75" s="29">
        <f>E76</f>
        <v>1773</v>
      </c>
      <c r="F75" s="29"/>
      <c r="G75" s="14"/>
      <c r="H75" s="14"/>
      <c r="I75" s="14"/>
      <c r="J75" s="14"/>
      <c r="K75" s="14"/>
      <c r="L75" s="14"/>
      <c r="IK75" s="14"/>
      <c r="IL75" s="14"/>
      <c r="IM75" s="14"/>
      <c r="IN75" s="14"/>
      <c r="IO75" s="14"/>
      <c r="IP75" s="14"/>
      <c r="IQ75" s="14"/>
      <c r="IR75" s="14"/>
      <c r="IS75" s="14"/>
    </row>
    <row r="76" spans="1:253" s="15" customFormat="1" ht="60" customHeight="1">
      <c r="A76" s="41" t="s">
        <v>98</v>
      </c>
      <c r="B76" s="13" t="s">
        <v>99</v>
      </c>
      <c r="C76" s="27">
        <f t="shared" si="0"/>
        <v>1773</v>
      </c>
      <c r="D76" s="28"/>
      <c r="E76" s="28">
        <v>1773</v>
      </c>
      <c r="F76" s="28"/>
      <c r="G76" s="14"/>
      <c r="H76" s="14"/>
      <c r="I76" s="14"/>
      <c r="J76" s="14"/>
      <c r="K76" s="14"/>
      <c r="L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s="15" customFormat="1" ht="30">
      <c r="A77" s="41">
        <v>24170000</v>
      </c>
      <c r="B77" s="13" t="s">
        <v>100</v>
      </c>
      <c r="C77" s="27">
        <f t="shared" si="0"/>
        <v>1400000</v>
      </c>
      <c r="D77" s="27"/>
      <c r="E77" s="27">
        <v>1400000</v>
      </c>
      <c r="F77" s="27">
        <v>1400000</v>
      </c>
      <c r="G77" s="14"/>
      <c r="H77" s="14"/>
      <c r="I77" s="14"/>
      <c r="J77" s="14"/>
      <c r="K77" s="14"/>
      <c r="L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s="15" customFormat="1" ht="15">
      <c r="A78" s="41">
        <v>25000000</v>
      </c>
      <c r="B78" s="13" t="s">
        <v>19</v>
      </c>
      <c r="C78" s="27">
        <f t="shared" si="0"/>
        <v>34547334</v>
      </c>
      <c r="D78" s="27"/>
      <c r="E78" s="27">
        <f>E79+E84</f>
        <v>34547334</v>
      </c>
      <c r="F78" s="27"/>
      <c r="G78" s="14"/>
      <c r="H78" s="14"/>
      <c r="I78" s="14"/>
      <c r="J78" s="14"/>
      <c r="K78" s="14"/>
      <c r="L78" s="14"/>
      <c r="IK78" s="14"/>
      <c r="IL78" s="14"/>
      <c r="IM78" s="14"/>
      <c r="IN78" s="14"/>
      <c r="IO78" s="14"/>
      <c r="IP78" s="14"/>
      <c r="IQ78" s="14"/>
      <c r="IR78" s="14"/>
      <c r="IS78" s="14"/>
    </row>
    <row r="79" spans="1:253" s="15" customFormat="1" ht="45">
      <c r="A79" s="41" t="s">
        <v>101</v>
      </c>
      <c r="B79" s="13" t="s">
        <v>102</v>
      </c>
      <c r="C79" s="27">
        <f aca="true" t="shared" si="1" ref="C79:C114">D79+E79</f>
        <v>32820413</v>
      </c>
      <c r="D79" s="27"/>
      <c r="E79" s="27">
        <f>E80+E81+E82+E83</f>
        <v>32820413</v>
      </c>
      <c r="F79" s="27"/>
      <c r="G79" s="14"/>
      <c r="H79" s="14"/>
      <c r="I79" s="14"/>
      <c r="J79" s="14"/>
      <c r="K79" s="14"/>
      <c r="L79" s="14"/>
      <c r="IK79" s="14"/>
      <c r="IL79" s="14"/>
      <c r="IM79" s="14"/>
      <c r="IN79" s="14"/>
      <c r="IO79" s="14"/>
      <c r="IP79" s="14"/>
      <c r="IQ79" s="14"/>
      <c r="IR79" s="14"/>
      <c r="IS79" s="14"/>
    </row>
    <row r="80" spans="1:253" s="15" customFormat="1" ht="30">
      <c r="A80" s="41" t="s">
        <v>103</v>
      </c>
      <c r="B80" s="13" t="s">
        <v>104</v>
      </c>
      <c r="C80" s="27">
        <f t="shared" si="1"/>
        <v>31972921</v>
      </c>
      <c r="D80" s="27"/>
      <c r="E80" s="27">
        <v>31972921</v>
      </c>
      <c r="F80" s="27"/>
      <c r="G80" s="14"/>
      <c r="H80" s="14"/>
      <c r="I80" s="14"/>
      <c r="J80" s="14"/>
      <c r="K80" s="14"/>
      <c r="L80" s="14"/>
      <c r="IK80" s="14"/>
      <c r="IL80" s="14"/>
      <c r="IM80" s="14"/>
      <c r="IN80" s="14"/>
      <c r="IO80" s="14"/>
      <c r="IP80" s="14"/>
      <c r="IQ80" s="14"/>
      <c r="IR80" s="14"/>
      <c r="IS80" s="14"/>
    </row>
    <row r="81" spans="1:253" s="15" customFormat="1" ht="30">
      <c r="A81" s="41" t="s">
        <v>105</v>
      </c>
      <c r="B81" s="13" t="s">
        <v>106</v>
      </c>
      <c r="C81" s="27">
        <f t="shared" si="1"/>
        <v>785118</v>
      </c>
      <c r="D81" s="27"/>
      <c r="E81" s="27">
        <v>785118</v>
      </c>
      <c r="F81" s="27"/>
      <c r="G81" s="14"/>
      <c r="H81" s="14"/>
      <c r="I81" s="14"/>
      <c r="J81" s="14"/>
      <c r="K81" s="14"/>
      <c r="L81" s="14"/>
      <c r="IK81" s="14"/>
      <c r="IL81" s="14"/>
      <c r="IM81" s="14"/>
      <c r="IN81" s="14"/>
      <c r="IO81" s="14"/>
      <c r="IP81" s="14"/>
      <c r="IQ81" s="14"/>
      <c r="IR81" s="14"/>
      <c r="IS81" s="14"/>
    </row>
    <row r="82" spans="1:253" s="15" customFormat="1" ht="15">
      <c r="A82" s="41" t="s">
        <v>107</v>
      </c>
      <c r="B82" s="13" t="s">
        <v>108</v>
      </c>
      <c r="C82" s="27">
        <f t="shared" si="1"/>
        <v>33820</v>
      </c>
      <c r="D82" s="27"/>
      <c r="E82" s="27">
        <v>33820</v>
      </c>
      <c r="F82" s="27"/>
      <c r="G82" s="14"/>
      <c r="H82" s="14"/>
      <c r="I82" s="14"/>
      <c r="J82" s="14"/>
      <c r="K82" s="14"/>
      <c r="L82" s="14"/>
      <c r="IK82" s="14"/>
      <c r="IL82" s="14"/>
      <c r="IM82" s="14"/>
      <c r="IN82" s="14"/>
      <c r="IO82" s="14"/>
      <c r="IP82" s="14"/>
      <c r="IQ82" s="14"/>
      <c r="IR82" s="14"/>
      <c r="IS82" s="14"/>
    </row>
    <row r="83" spans="1:253" s="15" customFormat="1" ht="45">
      <c r="A83" s="41" t="s">
        <v>109</v>
      </c>
      <c r="B83" s="13" t="s">
        <v>110</v>
      </c>
      <c r="C83" s="27">
        <f t="shared" si="1"/>
        <v>28554</v>
      </c>
      <c r="D83" s="27"/>
      <c r="E83" s="27">
        <v>28554</v>
      </c>
      <c r="F83" s="27"/>
      <c r="G83" s="14"/>
      <c r="H83" s="14"/>
      <c r="I83" s="14"/>
      <c r="J83" s="14"/>
      <c r="K83" s="14"/>
      <c r="L83" s="14"/>
      <c r="IK83" s="14"/>
      <c r="IL83" s="14"/>
      <c r="IM83" s="14"/>
      <c r="IN83" s="14"/>
      <c r="IO83" s="14"/>
      <c r="IP83" s="14"/>
      <c r="IQ83" s="14"/>
      <c r="IR83" s="14"/>
      <c r="IS83" s="14"/>
    </row>
    <row r="84" spans="1:253" s="15" customFormat="1" ht="24" customHeight="1">
      <c r="A84" s="50" t="s">
        <v>111</v>
      </c>
      <c r="B84" s="51" t="s">
        <v>112</v>
      </c>
      <c r="C84" s="27">
        <f t="shared" si="1"/>
        <v>1726921</v>
      </c>
      <c r="D84" s="27"/>
      <c r="E84" s="27">
        <f>E86</f>
        <v>1726921</v>
      </c>
      <c r="F84" s="27"/>
      <c r="G84" s="14"/>
      <c r="H84" s="14"/>
      <c r="I84" s="14"/>
      <c r="J84" s="14"/>
      <c r="K84" s="14"/>
      <c r="L84" s="14"/>
      <c r="IK84" s="14"/>
      <c r="IL84" s="14"/>
      <c r="IM84" s="14"/>
      <c r="IN84" s="14"/>
      <c r="IO84" s="14"/>
      <c r="IP84" s="14"/>
      <c r="IQ84" s="14"/>
      <c r="IR84" s="14"/>
      <c r="IS84" s="14"/>
    </row>
    <row r="85" spans="1:253" s="19" customFormat="1" ht="24.75" customHeight="1" hidden="1">
      <c r="A85" s="42">
        <v>25020100</v>
      </c>
      <c r="B85" s="17" t="s">
        <v>113</v>
      </c>
      <c r="C85" s="31">
        <f t="shared" si="1"/>
        <v>0</v>
      </c>
      <c r="D85" s="31"/>
      <c r="E85" s="31"/>
      <c r="F85" s="31"/>
      <c r="G85" s="18"/>
      <c r="H85" s="18"/>
      <c r="I85" s="18"/>
      <c r="J85" s="18"/>
      <c r="K85" s="18"/>
      <c r="L85" s="18"/>
      <c r="IK85" s="18"/>
      <c r="IL85" s="18"/>
      <c r="IM85" s="18"/>
      <c r="IN85" s="18"/>
      <c r="IO85" s="18"/>
      <c r="IP85" s="18"/>
      <c r="IQ85" s="18"/>
      <c r="IR85" s="18"/>
      <c r="IS85" s="18"/>
    </row>
    <row r="86" spans="1:253" s="15" customFormat="1" ht="103.5" customHeight="1">
      <c r="A86" s="41" t="s">
        <v>114</v>
      </c>
      <c r="B86" s="13" t="s">
        <v>115</v>
      </c>
      <c r="C86" s="27">
        <f t="shared" si="1"/>
        <v>1726921</v>
      </c>
      <c r="D86" s="27"/>
      <c r="E86" s="27">
        <v>1726921</v>
      </c>
      <c r="F86" s="27"/>
      <c r="G86" s="14"/>
      <c r="H86" s="14"/>
      <c r="I86" s="14"/>
      <c r="J86" s="14"/>
      <c r="K86" s="14"/>
      <c r="L86" s="14"/>
      <c r="IK86" s="14"/>
      <c r="IL86" s="14"/>
      <c r="IM86" s="14"/>
      <c r="IN86" s="14"/>
      <c r="IO86" s="14"/>
      <c r="IP86" s="14"/>
      <c r="IQ86" s="14"/>
      <c r="IR86" s="14"/>
      <c r="IS86" s="14"/>
    </row>
    <row r="87" spans="1:253" s="8" customFormat="1" ht="14.25">
      <c r="A87" s="4">
        <v>30000000</v>
      </c>
      <c r="B87" s="5" t="s">
        <v>13</v>
      </c>
      <c r="C87" s="32">
        <f t="shared" si="1"/>
        <v>7029800</v>
      </c>
      <c r="D87" s="32">
        <f>D88</f>
        <v>29800</v>
      </c>
      <c r="E87" s="32">
        <f>E92+E93</f>
        <v>7000000</v>
      </c>
      <c r="F87" s="32">
        <f>F92+F93</f>
        <v>7000000</v>
      </c>
      <c r="G87" s="2"/>
      <c r="H87" s="2"/>
      <c r="I87" s="2"/>
      <c r="J87" s="2"/>
      <c r="K87" s="2"/>
      <c r="L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15" customFormat="1" ht="15">
      <c r="A88" s="41">
        <v>31000000</v>
      </c>
      <c r="B88" s="13" t="s">
        <v>14</v>
      </c>
      <c r="C88" s="27">
        <f t="shared" si="1"/>
        <v>29800</v>
      </c>
      <c r="D88" s="28">
        <f>D89+D91</f>
        <v>29800</v>
      </c>
      <c r="E88" s="28"/>
      <c r="F88" s="28"/>
      <c r="G88" s="14"/>
      <c r="H88" s="14"/>
      <c r="I88" s="14"/>
      <c r="J88" s="14"/>
      <c r="K88" s="14"/>
      <c r="L88" s="14"/>
      <c r="IK88" s="14"/>
      <c r="IL88" s="14"/>
      <c r="IM88" s="14"/>
      <c r="IN88" s="14"/>
      <c r="IO88" s="14"/>
      <c r="IP88" s="14"/>
      <c r="IQ88" s="14"/>
      <c r="IR88" s="14"/>
      <c r="IS88" s="14"/>
    </row>
    <row r="89" spans="1:253" s="15" customFormat="1" ht="74.25" customHeight="1">
      <c r="A89" s="41" t="s">
        <v>116</v>
      </c>
      <c r="B89" s="13" t="s">
        <v>117</v>
      </c>
      <c r="C89" s="27">
        <f t="shared" si="1"/>
        <v>25000</v>
      </c>
      <c r="D89" s="28">
        <f>D90</f>
        <v>25000</v>
      </c>
      <c r="E89" s="28"/>
      <c r="F89" s="28"/>
      <c r="G89" s="14"/>
      <c r="H89" s="14"/>
      <c r="I89" s="14"/>
      <c r="J89" s="14"/>
      <c r="K89" s="14"/>
      <c r="L89" s="14"/>
      <c r="IK89" s="14"/>
      <c r="IL89" s="14"/>
      <c r="IM89" s="14"/>
      <c r="IN89" s="14"/>
      <c r="IO89" s="14"/>
      <c r="IP89" s="14"/>
      <c r="IQ89" s="14"/>
      <c r="IR89" s="14"/>
      <c r="IS89" s="14"/>
    </row>
    <row r="90" spans="1:253" s="15" customFormat="1" ht="69" customHeight="1">
      <c r="A90" s="41" t="s">
        <v>118</v>
      </c>
      <c r="B90" s="13" t="s">
        <v>119</v>
      </c>
      <c r="C90" s="27">
        <f t="shared" si="1"/>
        <v>25000</v>
      </c>
      <c r="D90" s="28">
        <v>25000</v>
      </c>
      <c r="E90" s="28"/>
      <c r="F90" s="28"/>
      <c r="G90" s="14"/>
      <c r="H90" s="14"/>
      <c r="I90" s="14"/>
      <c r="J90" s="14"/>
      <c r="K90" s="14"/>
      <c r="L90" s="14"/>
      <c r="IK90" s="14"/>
      <c r="IL90" s="14"/>
      <c r="IM90" s="14"/>
      <c r="IN90" s="14"/>
      <c r="IO90" s="14"/>
      <c r="IP90" s="14"/>
      <c r="IQ90" s="14"/>
      <c r="IR90" s="14"/>
      <c r="IS90" s="14"/>
    </row>
    <row r="91" spans="1:253" s="15" customFormat="1" ht="30">
      <c r="A91" s="41" t="s">
        <v>120</v>
      </c>
      <c r="B91" s="13" t="s">
        <v>121</v>
      </c>
      <c r="C91" s="27">
        <f t="shared" si="1"/>
        <v>4800</v>
      </c>
      <c r="D91" s="28">
        <v>4800</v>
      </c>
      <c r="E91" s="28"/>
      <c r="F91" s="28"/>
      <c r="G91" s="14"/>
      <c r="H91" s="14"/>
      <c r="I91" s="14"/>
      <c r="J91" s="14"/>
      <c r="K91" s="14"/>
      <c r="L91" s="14"/>
      <c r="IK91" s="14"/>
      <c r="IL91" s="14"/>
      <c r="IM91" s="14"/>
      <c r="IN91" s="14"/>
      <c r="IO91" s="14"/>
      <c r="IP91" s="14"/>
      <c r="IQ91" s="14"/>
      <c r="IR91" s="14"/>
      <c r="IS91" s="14"/>
    </row>
    <row r="92" spans="1:253" s="15" customFormat="1" ht="45">
      <c r="A92" s="41" t="s">
        <v>122</v>
      </c>
      <c r="B92" s="13" t="s">
        <v>123</v>
      </c>
      <c r="C92" s="27">
        <f t="shared" si="1"/>
        <v>2000000</v>
      </c>
      <c r="D92" s="29"/>
      <c r="E92" s="29">
        <v>2000000</v>
      </c>
      <c r="F92" s="29">
        <v>2000000</v>
      </c>
      <c r="G92" s="14"/>
      <c r="H92" s="14"/>
      <c r="I92" s="14"/>
      <c r="J92" s="14"/>
      <c r="K92" s="14"/>
      <c r="L92" s="14"/>
      <c r="IK92" s="14"/>
      <c r="IL92" s="14"/>
      <c r="IM92" s="14"/>
      <c r="IN92" s="14"/>
      <c r="IO92" s="14"/>
      <c r="IP92" s="14"/>
      <c r="IQ92" s="14"/>
      <c r="IR92" s="14"/>
      <c r="IS92" s="14"/>
    </row>
    <row r="93" spans="1:253" s="15" customFormat="1" ht="30">
      <c r="A93" s="41">
        <v>33000000</v>
      </c>
      <c r="B93" s="13" t="s">
        <v>20</v>
      </c>
      <c r="C93" s="27">
        <f t="shared" si="1"/>
        <v>5000000</v>
      </c>
      <c r="D93" s="28"/>
      <c r="E93" s="28">
        <f>E94</f>
        <v>5000000</v>
      </c>
      <c r="F93" s="28">
        <f>F94</f>
        <v>5000000</v>
      </c>
      <c r="G93" s="14"/>
      <c r="H93" s="14"/>
      <c r="I93" s="14"/>
      <c r="J93" s="14"/>
      <c r="K93" s="14"/>
      <c r="L93" s="14"/>
      <c r="IK93" s="14"/>
      <c r="IL93" s="14"/>
      <c r="IM93" s="14"/>
      <c r="IN93" s="14"/>
      <c r="IO93" s="14"/>
      <c r="IP93" s="14"/>
      <c r="IQ93" s="14"/>
      <c r="IR93" s="14"/>
      <c r="IS93" s="14"/>
    </row>
    <row r="94" spans="1:253" s="15" customFormat="1" ht="15">
      <c r="A94" s="41" t="s">
        <v>124</v>
      </c>
      <c r="B94" s="13" t="s">
        <v>125</v>
      </c>
      <c r="C94" s="27">
        <f t="shared" si="1"/>
        <v>5000000</v>
      </c>
      <c r="D94" s="29"/>
      <c r="E94" s="29">
        <f>E95</f>
        <v>5000000</v>
      </c>
      <c r="F94" s="29">
        <f>F95</f>
        <v>5000000</v>
      </c>
      <c r="G94" s="14"/>
      <c r="H94" s="14"/>
      <c r="I94" s="14"/>
      <c r="J94" s="14"/>
      <c r="K94" s="14"/>
      <c r="L94" s="14"/>
      <c r="IK94" s="14"/>
      <c r="IL94" s="14"/>
      <c r="IM94" s="14"/>
      <c r="IN94" s="14"/>
      <c r="IO94" s="14"/>
      <c r="IP94" s="14"/>
      <c r="IQ94" s="14"/>
      <c r="IR94" s="14"/>
      <c r="IS94" s="14"/>
    </row>
    <row r="95" spans="1:253" s="15" customFormat="1" ht="75" customHeight="1">
      <c r="A95" s="41" t="s">
        <v>126</v>
      </c>
      <c r="B95" s="13" t="s">
        <v>127</v>
      </c>
      <c r="C95" s="27">
        <f t="shared" si="1"/>
        <v>5000000</v>
      </c>
      <c r="D95" s="28"/>
      <c r="E95" s="28">
        <v>5000000</v>
      </c>
      <c r="F95" s="28">
        <v>5000000</v>
      </c>
      <c r="G95" s="14"/>
      <c r="H95" s="14"/>
      <c r="I95" s="14"/>
      <c r="J95" s="14"/>
      <c r="K95" s="14"/>
      <c r="L95" s="14"/>
      <c r="IK95" s="14"/>
      <c r="IL95" s="14"/>
      <c r="IM95" s="14"/>
      <c r="IN95" s="14"/>
      <c r="IO95" s="14"/>
      <c r="IP95" s="14"/>
      <c r="IQ95" s="14"/>
      <c r="IR95" s="14"/>
      <c r="IS95" s="14"/>
    </row>
    <row r="96" spans="1:253" s="10" customFormat="1" ht="15">
      <c r="A96" s="4">
        <v>40000000</v>
      </c>
      <c r="B96" s="5" t="s">
        <v>2</v>
      </c>
      <c r="C96" s="32">
        <f>C97</f>
        <v>697741356</v>
      </c>
      <c r="D96" s="26">
        <f>D97</f>
        <v>697741356</v>
      </c>
      <c r="E96" s="48"/>
      <c r="F96" s="48"/>
      <c r="G96" s="34"/>
      <c r="H96" s="9"/>
      <c r="I96" s="9"/>
      <c r="J96" s="9"/>
      <c r="K96" s="9"/>
      <c r="L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s="15" customFormat="1" ht="15">
      <c r="A97" s="41">
        <v>41000000</v>
      </c>
      <c r="B97" s="13" t="s">
        <v>21</v>
      </c>
      <c r="C97" s="27">
        <f>C98</f>
        <v>697741356</v>
      </c>
      <c r="D97" s="28">
        <f>D98</f>
        <v>697741356</v>
      </c>
      <c r="E97" s="28"/>
      <c r="F97" s="28"/>
      <c r="G97" s="14"/>
      <c r="H97" s="14"/>
      <c r="I97" s="14"/>
      <c r="J97" s="14"/>
      <c r="K97" s="14"/>
      <c r="L97" s="14"/>
      <c r="IK97" s="14"/>
      <c r="IL97" s="14"/>
      <c r="IM97" s="14"/>
      <c r="IN97" s="14"/>
      <c r="IO97" s="14"/>
      <c r="IP97" s="14"/>
      <c r="IQ97" s="14"/>
      <c r="IR97" s="14"/>
      <c r="IS97" s="14"/>
    </row>
    <row r="98" spans="1:253" s="15" customFormat="1" ht="15">
      <c r="A98" s="41">
        <v>41030000</v>
      </c>
      <c r="B98" s="13" t="s">
        <v>22</v>
      </c>
      <c r="C98" s="27">
        <f t="shared" si="1"/>
        <v>697741356</v>
      </c>
      <c r="D98" s="28">
        <f>D99+D100+D101+D105+D106+D107+D108+D111</f>
        <v>697741356</v>
      </c>
      <c r="E98" s="28"/>
      <c r="F98" s="28"/>
      <c r="G98" s="14"/>
      <c r="H98" s="14"/>
      <c r="I98" s="14"/>
      <c r="J98" s="14"/>
      <c r="K98" s="14"/>
      <c r="L98" s="14"/>
      <c r="IK98" s="14"/>
      <c r="IL98" s="14"/>
      <c r="IM98" s="14"/>
      <c r="IN98" s="14"/>
      <c r="IO98" s="14"/>
      <c r="IP98" s="14"/>
      <c r="IQ98" s="14"/>
      <c r="IR98" s="14"/>
      <c r="IS98" s="14"/>
    </row>
    <row r="99" spans="1:253" s="15" customFormat="1" ht="87" customHeight="1">
      <c r="A99" s="41">
        <v>41030600</v>
      </c>
      <c r="B99" s="13" t="s">
        <v>147</v>
      </c>
      <c r="C99" s="27">
        <f t="shared" si="1"/>
        <v>227906500</v>
      </c>
      <c r="D99" s="28">
        <v>227906500</v>
      </c>
      <c r="E99" s="28"/>
      <c r="F99" s="28"/>
      <c r="G99" s="14"/>
      <c r="H99" s="14"/>
      <c r="I99" s="14"/>
      <c r="J99" s="14"/>
      <c r="K99" s="14"/>
      <c r="L99" s="14"/>
      <c r="IK99" s="14"/>
      <c r="IL99" s="14"/>
      <c r="IM99" s="14"/>
      <c r="IN99" s="14"/>
      <c r="IO99" s="14"/>
      <c r="IP99" s="14"/>
      <c r="IQ99" s="14"/>
      <c r="IR99" s="14"/>
      <c r="IS99" s="14"/>
    </row>
    <row r="100" spans="1:253" s="15" customFormat="1" ht="101.25" customHeight="1">
      <c r="A100" s="41">
        <v>41030800</v>
      </c>
      <c r="B100" s="13" t="s">
        <v>131</v>
      </c>
      <c r="C100" s="27">
        <f t="shared" si="1"/>
        <v>97298700</v>
      </c>
      <c r="D100" s="28">
        <v>97298700</v>
      </c>
      <c r="E100" s="28"/>
      <c r="F100" s="28"/>
      <c r="G100" s="14"/>
      <c r="H100" s="14"/>
      <c r="I100" s="14"/>
      <c r="J100" s="14"/>
      <c r="K100" s="14"/>
      <c r="L100" s="14"/>
      <c r="IK100" s="14"/>
      <c r="IL100" s="14"/>
      <c r="IM100" s="14"/>
      <c r="IN100" s="14"/>
      <c r="IO100" s="14"/>
      <c r="IP100" s="14"/>
      <c r="IQ100" s="14"/>
      <c r="IR100" s="14"/>
      <c r="IS100" s="14"/>
    </row>
    <row r="101" spans="1:253" s="15" customFormat="1" ht="225" customHeight="1">
      <c r="A101" s="41">
        <v>41030900</v>
      </c>
      <c r="B101" s="13" t="s">
        <v>132</v>
      </c>
      <c r="C101" s="27">
        <f t="shared" si="1"/>
        <v>16448700</v>
      </c>
      <c r="D101" s="28">
        <f>D102+D103+D104</f>
        <v>16448700</v>
      </c>
      <c r="E101" s="28"/>
      <c r="F101" s="28"/>
      <c r="G101" s="14"/>
      <c r="H101" s="14"/>
      <c r="I101" s="14"/>
      <c r="J101" s="14"/>
      <c r="K101" s="14"/>
      <c r="L101" s="14"/>
      <c r="IK101" s="14"/>
      <c r="IL101" s="14"/>
      <c r="IM101" s="14"/>
      <c r="IN101" s="14"/>
      <c r="IO101" s="14"/>
      <c r="IP101" s="14"/>
      <c r="IQ101" s="14"/>
      <c r="IR101" s="14"/>
      <c r="IS101" s="14"/>
    </row>
    <row r="102" spans="1:253" s="15" customFormat="1" ht="30">
      <c r="A102" s="61"/>
      <c r="B102" s="13" t="s">
        <v>135</v>
      </c>
      <c r="C102" s="27">
        <f t="shared" si="1"/>
        <v>14001500</v>
      </c>
      <c r="D102" s="28">
        <v>14001500</v>
      </c>
      <c r="E102" s="28"/>
      <c r="F102" s="28"/>
      <c r="G102" s="14"/>
      <c r="H102" s="14"/>
      <c r="I102" s="14"/>
      <c r="J102" s="14"/>
      <c r="K102" s="14"/>
      <c r="L102" s="14"/>
      <c r="IK102" s="14"/>
      <c r="IL102" s="14"/>
      <c r="IM102" s="14"/>
      <c r="IN102" s="14"/>
      <c r="IO102" s="14"/>
      <c r="IP102" s="14"/>
      <c r="IQ102" s="14"/>
      <c r="IR102" s="14"/>
      <c r="IS102" s="14"/>
    </row>
    <row r="103" spans="1:253" s="15" customFormat="1" ht="15">
      <c r="A103" s="62"/>
      <c r="B103" s="13" t="s">
        <v>133</v>
      </c>
      <c r="C103" s="27">
        <f t="shared" si="1"/>
        <v>1886000</v>
      </c>
      <c r="D103" s="28">
        <v>1886000</v>
      </c>
      <c r="E103" s="28"/>
      <c r="F103" s="28"/>
      <c r="G103" s="14"/>
      <c r="H103" s="14"/>
      <c r="I103" s="14"/>
      <c r="J103" s="14"/>
      <c r="K103" s="14"/>
      <c r="L103" s="14"/>
      <c r="IK103" s="14"/>
      <c r="IL103" s="14"/>
      <c r="IM103" s="14"/>
      <c r="IN103" s="14"/>
      <c r="IO103" s="14"/>
      <c r="IP103" s="14"/>
      <c r="IQ103" s="14"/>
      <c r="IR103" s="14"/>
      <c r="IS103" s="14"/>
    </row>
    <row r="104" spans="1:253" s="15" customFormat="1" ht="15">
      <c r="A104" s="63"/>
      <c r="B104" s="13" t="s">
        <v>134</v>
      </c>
      <c r="C104" s="27">
        <f t="shared" si="1"/>
        <v>561200</v>
      </c>
      <c r="D104" s="28">
        <v>561200</v>
      </c>
      <c r="E104" s="28"/>
      <c r="F104" s="28"/>
      <c r="G104" s="14"/>
      <c r="H104" s="14"/>
      <c r="I104" s="14"/>
      <c r="J104" s="14"/>
      <c r="K104" s="14"/>
      <c r="L104" s="14"/>
      <c r="IK104" s="14"/>
      <c r="IL104" s="14"/>
      <c r="IM104" s="14"/>
      <c r="IN104" s="14"/>
      <c r="IO104" s="14"/>
      <c r="IP104" s="14"/>
      <c r="IQ104" s="14"/>
      <c r="IR104" s="14"/>
      <c r="IS104" s="14"/>
    </row>
    <row r="105" spans="1:253" s="15" customFormat="1" ht="54.75" customHeight="1">
      <c r="A105" s="41">
        <v>41031000</v>
      </c>
      <c r="B105" s="13" t="s">
        <v>136</v>
      </c>
      <c r="C105" s="27">
        <f t="shared" si="1"/>
        <v>97900</v>
      </c>
      <c r="D105" s="28">
        <v>97900</v>
      </c>
      <c r="E105" s="28"/>
      <c r="F105" s="28"/>
      <c r="G105" s="14"/>
      <c r="H105" s="14"/>
      <c r="I105" s="14"/>
      <c r="J105" s="14"/>
      <c r="K105" s="14"/>
      <c r="L105" s="14"/>
      <c r="IK105" s="14"/>
      <c r="IL105" s="14"/>
      <c r="IM105" s="14"/>
      <c r="IN105" s="14"/>
      <c r="IO105" s="14"/>
      <c r="IP105" s="14"/>
      <c r="IQ105" s="14"/>
      <c r="IR105" s="14"/>
      <c r="IS105" s="14"/>
    </row>
    <row r="106" spans="1:253" s="15" customFormat="1" ht="30">
      <c r="A106" s="41">
        <v>41033900</v>
      </c>
      <c r="B106" s="13" t="s">
        <v>138</v>
      </c>
      <c r="C106" s="27">
        <f t="shared" si="1"/>
        <v>176983700</v>
      </c>
      <c r="D106" s="28">
        <v>176983700</v>
      </c>
      <c r="E106" s="28"/>
      <c r="F106" s="28"/>
      <c r="G106" s="14"/>
      <c r="H106" s="14"/>
      <c r="I106" s="14"/>
      <c r="J106" s="14"/>
      <c r="K106" s="14"/>
      <c r="L106" s="14"/>
      <c r="IK106" s="14"/>
      <c r="IL106" s="14"/>
      <c r="IM106" s="14"/>
      <c r="IN106" s="14"/>
      <c r="IO106" s="14"/>
      <c r="IP106" s="14"/>
      <c r="IQ106" s="14"/>
      <c r="IR106" s="14"/>
      <c r="IS106" s="14"/>
    </row>
    <row r="107" spans="1:253" s="15" customFormat="1" ht="30">
      <c r="A107" s="41">
        <v>41034200</v>
      </c>
      <c r="B107" s="13" t="s">
        <v>139</v>
      </c>
      <c r="C107" s="27">
        <f t="shared" si="1"/>
        <v>176732700</v>
      </c>
      <c r="D107" s="28">
        <v>176732700</v>
      </c>
      <c r="E107" s="28"/>
      <c r="F107" s="28"/>
      <c r="G107" s="14"/>
      <c r="H107" s="14"/>
      <c r="I107" s="14"/>
      <c r="J107" s="14"/>
      <c r="K107" s="14"/>
      <c r="L107" s="14"/>
      <c r="IK107" s="14"/>
      <c r="IL107" s="14"/>
      <c r="IM107" s="14"/>
      <c r="IN107" s="14"/>
      <c r="IO107" s="14"/>
      <c r="IP107" s="14"/>
      <c r="IQ107" s="14"/>
      <c r="IR107" s="14"/>
      <c r="IS107" s="14"/>
    </row>
    <row r="108" spans="1:253" s="15" customFormat="1" ht="15">
      <c r="A108" s="64">
        <v>41035000</v>
      </c>
      <c r="B108" s="13" t="s">
        <v>137</v>
      </c>
      <c r="C108" s="27">
        <f t="shared" si="1"/>
        <v>727956</v>
      </c>
      <c r="D108" s="28">
        <f>D109+D110</f>
        <v>727956</v>
      </c>
      <c r="E108" s="28"/>
      <c r="F108" s="28"/>
      <c r="G108" s="14"/>
      <c r="H108" s="14"/>
      <c r="I108" s="14"/>
      <c r="J108" s="14"/>
      <c r="K108" s="14"/>
      <c r="L108" s="14"/>
      <c r="IK108" s="14"/>
      <c r="IL108" s="14"/>
      <c r="IM108" s="14"/>
      <c r="IN108" s="14"/>
      <c r="IO108" s="14"/>
      <c r="IP108" s="14"/>
      <c r="IQ108" s="14"/>
      <c r="IR108" s="14"/>
      <c r="IS108" s="14"/>
    </row>
    <row r="109" spans="1:253" s="15" customFormat="1" ht="47.25" customHeight="1">
      <c r="A109" s="65"/>
      <c r="B109" s="13" t="s">
        <v>149</v>
      </c>
      <c r="C109" s="27">
        <f t="shared" si="1"/>
        <v>199377</v>
      </c>
      <c r="D109" s="28">
        <v>199377</v>
      </c>
      <c r="E109" s="28"/>
      <c r="F109" s="28"/>
      <c r="G109" s="14"/>
      <c r="H109" s="14"/>
      <c r="I109" s="14"/>
      <c r="J109" s="14"/>
      <c r="K109" s="14"/>
      <c r="L109" s="14"/>
      <c r="IK109" s="14"/>
      <c r="IL109" s="14"/>
      <c r="IM109" s="14"/>
      <c r="IN109" s="14"/>
      <c r="IO109" s="14"/>
      <c r="IP109" s="14"/>
      <c r="IQ109" s="14"/>
      <c r="IR109" s="14"/>
      <c r="IS109" s="14"/>
    </row>
    <row r="110" spans="1:253" s="15" customFormat="1" ht="57.75" customHeight="1">
      <c r="A110" s="66"/>
      <c r="B110" s="13" t="s">
        <v>150</v>
      </c>
      <c r="C110" s="27">
        <f t="shared" si="1"/>
        <v>528579</v>
      </c>
      <c r="D110" s="28">
        <v>528579</v>
      </c>
      <c r="E110" s="28"/>
      <c r="F110" s="28"/>
      <c r="G110" s="14"/>
      <c r="H110" s="14"/>
      <c r="I110" s="14"/>
      <c r="J110" s="14"/>
      <c r="K110" s="14"/>
      <c r="L110" s="14"/>
      <c r="IK110" s="14"/>
      <c r="IL110" s="14"/>
      <c r="IM110" s="14"/>
      <c r="IN110" s="14"/>
      <c r="IO110" s="14"/>
      <c r="IP110" s="14"/>
      <c r="IQ110" s="14"/>
      <c r="IR110" s="14"/>
      <c r="IS110" s="14"/>
    </row>
    <row r="111" spans="1:253" s="15" customFormat="1" ht="112.5" customHeight="1">
      <c r="A111" s="41">
        <v>41035800</v>
      </c>
      <c r="B111" s="13" t="s">
        <v>151</v>
      </c>
      <c r="C111" s="27">
        <f t="shared" si="1"/>
        <v>1545200</v>
      </c>
      <c r="D111" s="28">
        <v>1545200</v>
      </c>
      <c r="E111" s="28"/>
      <c r="F111" s="28"/>
      <c r="G111" s="14"/>
      <c r="H111" s="14"/>
      <c r="I111" s="14"/>
      <c r="J111" s="14"/>
      <c r="K111" s="14"/>
      <c r="L111" s="14"/>
      <c r="IK111" s="14"/>
      <c r="IL111" s="14"/>
      <c r="IM111" s="14"/>
      <c r="IN111" s="14"/>
      <c r="IO111" s="14"/>
      <c r="IP111" s="14"/>
      <c r="IQ111" s="14"/>
      <c r="IR111" s="14"/>
      <c r="IS111" s="14"/>
    </row>
    <row r="112" spans="1:253" s="8" customFormat="1" ht="15">
      <c r="A112" s="4">
        <v>50000000</v>
      </c>
      <c r="B112" s="5" t="s">
        <v>10</v>
      </c>
      <c r="C112" s="32">
        <f t="shared" si="1"/>
        <v>910230</v>
      </c>
      <c r="D112" s="28"/>
      <c r="E112" s="26">
        <f>E113</f>
        <v>910230</v>
      </c>
      <c r="F112" s="33"/>
      <c r="G112" s="2"/>
      <c r="H112" s="2"/>
      <c r="I112" s="2"/>
      <c r="J112" s="2"/>
      <c r="K112" s="2"/>
      <c r="L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s="8" customFormat="1" ht="18.75" customHeight="1">
      <c r="A113" s="4" t="s">
        <v>128</v>
      </c>
      <c r="B113" s="5" t="s">
        <v>129</v>
      </c>
      <c r="C113" s="45">
        <f t="shared" si="1"/>
        <v>910230</v>
      </c>
      <c r="D113" s="46"/>
      <c r="E113" s="47">
        <f>E114</f>
        <v>910230</v>
      </c>
      <c r="F113" s="46"/>
      <c r="G113" s="2"/>
      <c r="H113" s="2"/>
      <c r="I113" s="2"/>
      <c r="J113" s="2"/>
      <c r="K113" s="2"/>
      <c r="L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s="8" customFormat="1" ht="63" customHeight="1">
      <c r="A114" s="41">
        <v>50110000</v>
      </c>
      <c r="B114" s="38" t="s">
        <v>130</v>
      </c>
      <c r="C114" s="43">
        <f t="shared" si="1"/>
        <v>910230</v>
      </c>
      <c r="D114" s="44"/>
      <c r="E114" s="44">
        <v>910230</v>
      </c>
      <c r="F114" s="44"/>
      <c r="G114" s="2"/>
      <c r="H114" s="2"/>
      <c r="I114" s="2"/>
      <c r="J114" s="2"/>
      <c r="K114" s="2"/>
      <c r="L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s="57" customFormat="1" ht="15.75">
      <c r="A115" s="52"/>
      <c r="B115" s="53" t="s">
        <v>23</v>
      </c>
      <c r="C115" s="54">
        <f>C13+C55+C87+C112+C96</f>
        <v>1300053128</v>
      </c>
      <c r="D115" s="55">
        <f>D13+D55+D87+D96</f>
        <v>1255813791</v>
      </c>
      <c r="E115" s="55">
        <f>E13+E55+E87+E113</f>
        <v>44239337</v>
      </c>
      <c r="F115" s="55">
        <f>F13+F55+F87</f>
        <v>8400000</v>
      </c>
      <c r="G115" s="56"/>
      <c r="H115" s="56"/>
      <c r="I115" s="56"/>
      <c r="J115" s="56"/>
      <c r="K115" s="56"/>
      <c r="L115" s="56"/>
      <c r="IK115" s="56"/>
      <c r="IL115" s="56"/>
      <c r="IM115" s="56"/>
      <c r="IN115" s="56"/>
      <c r="IO115" s="56"/>
      <c r="IP115" s="56"/>
      <c r="IQ115" s="56"/>
      <c r="IR115" s="56"/>
      <c r="IS115" s="56"/>
    </row>
    <row r="116" spans="3:4" ht="9" customHeight="1">
      <c r="C116" s="20"/>
      <c r="D116" s="20"/>
    </row>
    <row r="117" spans="3:4" ht="4.5" customHeight="1">
      <c r="C117" s="20"/>
      <c r="D117" s="20"/>
    </row>
    <row r="118" spans="3:4" ht="7.5" customHeight="1">
      <c r="C118" s="20"/>
      <c r="D118" s="20"/>
    </row>
    <row r="119" spans="1:253" s="49" customFormat="1" ht="20.25">
      <c r="A119" s="60" t="s">
        <v>141</v>
      </c>
      <c r="B119" s="22"/>
      <c r="C119" s="22"/>
      <c r="D119" s="22" t="s">
        <v>142</v>
      </c>
      <c r="E119" s="22"/>
      <c r="F119" s="22"/>
      <c r="G119" s="22"/>
      <c r="H119" s="22"/>
      <c r="I119" s="22"/>
      <c r="J119" s="22"/>
      <c r="K119" s="22"/>
      <c r="L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49" customFormat="1" ht="14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49" customFormat="1" ht="20.25">
      <c r="A121" s="22" t="s">
        <v>143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49" customFormat="1" ht="20.25">
      <c r="A122" s="67" t="s">
        <v>148</v>
      </c>
      <c r="B122" s="67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39" customFormat="1" ht="20.25">
      <c r="A123" s="40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IK123" s="24"/>
      <c r="IL123" s="24"/>
      <c r="IM123" s="24"/>
      <c r="IN123" s="24"/>
      <c r="IO123" s="24"/>
      <c r="IP123" s="24"/>
      <c r="IQ123" s="24"/>
      <c r="IR123" s="24"/>
      <c r="IS123" s="24"/>
    </row>
    <row r="124" spans="1:253" s="39" customFormat="1" ht="20.25">
      <c r="A124" s="40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IK124" s="24"/>
      <c r="IL124" s="24"/>
      <c r="IM124" s="24"/>
      <c r="IN124" s="24"/>
      <c r="IO124" s="24"/>
      <c r="IP124" s="24"/>
      <c r="IQ124" s="24"/>
      <c r="IR124" s="24"/>
      <c r="IS124" s="24"/>
    </row>
    <row r="125" spans="1:253" s="39" customFormat="1" ht="20.25">
      <c r="A125" s="40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IK125" s="24"/>
      <c r="IL125" s="24"/>
      <c r="IM125" s="24"/>
      <c r="IN125" s="24"/>
      <c r="IO125" s="24"/>
      <c r="IP125" s="24"/>
      <c r="IQ125" s="24"/>
      <c r="IR125" s="24"/>
      <c r="IS125" s="24"/>
    </row>
    <row r="126" spans="1:253" s="39" customFormat="1" ht="20.25">
      <c r="A126" s="40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IK126" s="24"/>
      <c r="IL126" s="24"/>
      <c r="IM126" s="24"/>
      <c r="IN126" s="24"/>
      <c r="IO126" s="24"/>
      <c r="IP126" s="24"/>
      <c r="IQ126" s="24"/>
      <c r="IR126" s="24"/>
      <c r="IS126" s="24"/>
    </row>
  </sheetData>
  <sheetProtection/>
  <mergeCells count="9">
    <mergeCell ref="A102:A104"/>
    <mergeCell ref="A108:A110"/>
    <mergeCell ref="A122:B122"/>
    <mergeCell ref="A8:F8"/>
    <mergeCell ref="A10:A11"/>
    <mergeCell ref="B10:B11"/>
    <mergeCell ref="C10:C11"/>
    <mergeCell ref="D10:D11"/>
    <mergeCell ref="E10:F10"/>
  </mergeCells>
  <printOptions horizontalCentered="1"/>
  <pageMargins left="0.5511811023622047" right="0.1968503937007874" top="1.062992125984252" bottom="0.7874015748031497" header="0.6692913385826772" footer="0.5118110236220472"/>
  <pageSetup fitToHeight="10" horizontalDpi="300" verticalDpi="300" orientation="landscape" paperSize="9" r:id="rId1"/>
  <headerFooter alignWithMargins="0">
    <oddFooter>&amp;RСторінка &amp;P</oddFooter>
  </headerFooter>
  <rowBreaks count="1" manualBreakCount="1"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2015-01-29T05:28:42Z</cp:lastPrinted>
  <dcterms:created xsi:type="dcterms:W3CDTF">2014-01-17T10:52:16Z</dcterms:created>
  <dcterms:modified xsi:type="dcterms:W3CDTF">2015-01-29T05:29:01Z</dcterms:modified>
  <cp:category/>
  <cp:version/>
  <cp:contentType/>
  <cp:contentStatus/>
</cp:coreProperties>
</file>